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_xudd6fu\Desktop\"/>
    </mc:Choice>
  </mc:AlternateContent>
  <workbookProtection workbookAlgorithmName="SHA-512" workbookHashValue="362WXUsj+hvIltwtMn3CbRL8qvhKV43SBuANANtW2nyDUqZluPKU6j2ZmkYMtTlFDEuRB+ezHTs1IDHyfaH52g==" workbookSaltValue="3nIUeyhA8gvg6AGe8zhQbQ==" workbookSpinCount="100000" lockStructure="1"/>
  <bookViews>
    <workbookView xWindow="0" yWindow="0" windowWidth="28800" windowHeight="12285"/>
  </bookViews>
  <sheets>
    <sheet name="Dati Ditta" sheetId="4" r:id="rId1"/>
    <sheet name="Tariffa rilascio" sheetId="17" state="hidden" r:id="rId2"/>
    <sheet name="C aria" sheetId="14" state="hidden" r:id="rId3"/>
    <sheet name="C H2O" sheetId="15" state="hidden" r:id="rId4"/>
    <sheet name="C Rifiuti" sheetId="10" state="hidden" r:id="rId5"/>
    <sheet name="Formule calcolo" sheetId="2" state="hidden" r:id="rId6"/>
    <sheet name="menù a tendina" sheetId="19" state="hidden" r:id="rId7"/>
  </sheets>
  <definedNames>
    <definedName name="_xlnm.Print_Area" localSheetId="0">'Dati Ditta'!$A$1:$J$55,'Dati Ditta'!$A$57:$J$81</definedName>
    <definedName name="_xlnm.Print_Area" localSheetId="1">'Tariffa rilascio'!$A$1:$K$54</definedName>
  </definedNames>
  <calcPr calcId="152511"/>
</workbook>
</file>

<file path=xl/calcChain.xml><?xml version="1.0" encoding="utf-8"?>
<calcChain xmlns="http://schemas.openxmlformats.org/spreadsheetml/2006/main">
  <c r="B1" i="2" l="1"/>
  <c r="J64" i="4" s="1"/>
  <c r="B2" i="2"/>
  <c r="J65" i="4" s="1"/>
  <c r="B3" i="2"/>
  <c r="J66" i="4" s="1"/>
  <c r="B4" i="2"/>
  <c r="J67" i="4" s="1"/>
  <c r="B5" i="2"/>
  <c r="J68" i="4" s="1"/>
  <c r="B7" i="2"/>
  <c r="J71" i="4" s="1"/>
  <c r="B8" i="2"/>
  <c r="J72" i="4" s="1"/>
  <c r="B9" i="2"/>
  <c r="J73" i="4" s="1"/>
  <c r="B10" i="2"/>
  <c r="J74" i="4" s="1"/>
  <c r="B11" i="2"/>
  <c r="J75" i="4" s="1"/>
  <c r="B12" i="2"/>
  <c r="J76" i="4" s="1"/>
  <c r="B14" i="2"/>
  <c r="J79" i="4" s="1"/>
  <c r="B15" i="2"/>
  <c r="J80" i="4" s="1"/>
  <c r="J45" i="4" s="1"/>
  <c r="B17" i="2"/>
  <c r="B9" i="17" s="1"/>
  <c r="B18" i="2"/>
  <c r="B10" i="17" s="1"/>
  <c r="H51" i="4" s="1"/>
  <c r="B19" i="2"/>
  <c r="B11" i="17" s="1"/>
  <c r="B20" i="2"/>
  <c r="B12" i="17" s="1"/>
  <c r="B21" i="2"/>
  <c r="B13" i="17" s="1"/>
  <c r="B22" i="2"/>
  <c r="B14" i="17" s="1"/>
  <c r="B16" i="2" l="1"/>
  <c r="B8" i="17" s="1"/>
  <c r="B67" i="4" s="1"/>
  <c r="B13" i="2"/>
  <c r="B7" i="17" s="1"/>
  <c r="B66" i="4" s="1"/>
  <c r="B71" i="4"/>
  <c r="H53" i="4"/>
  <c r="B73" i="4"/>
  <c r="H55" i="4"/>
  <c r="H54" i="4"/>
  <c r="B72" i="4"/>
  <c r="J42" i="4"/>
  <c r="J81" i="4"/>
  <c r="H50" i="4"/>
  <c r="B68" i="4"/>
  <c r="H52" i="4"/>
  <c r="B70" i="4"/>
  <c r="B6" i="2"/>
  <c r="B69" i="4"/>
  <c r="J24" i="4" l="1"/>
  <c r="J48" i="4"/>
  <c r="J38" i="4"/>
  <c r="J77" i="4"/>
  <c r="B6" i="17"/>
  <c r="J69" i="4"/>
  <c r="J12" i="4" l="1"/>
  <c r="B65" i="4"/>
  <c r="B74" i="4" s="1"/>
</calcChain>
</file>

<file path=xl/sharedStrings.xml><?xml version="1.0" encoding="utf-8"?>
<sst xmlns="http://schemas.openxmlformats.org/spreadsheetml/2006/main" count="156" uniqueCount="119">
  <si>
    <t>Ragione sociale:</t>
  </si>
  <si>
    <t>n°</t>
  </si>
  <si>
    <t>no</t>
  </si>
  <si>
    <t>Fonti di emissione in atmosfera da cui non deriva alcun inquinante:</t>
  </si>
  <si>
    <t>Fonti di emissione in atmosfera da cui derivano 1 ÷ 4 inquinanti:</t>
  </si>
  <si>
    <t>Fonti di emissione in atmosfera da cui derivano 5 ÷ 10 inquinanti:</t>
  </si>
  <si>
    <t>Fonti di emissione in atmosfera da cui derivano 11 ÷ 17 inquinanti:</t>
  </si>
  <si>
    <t>Fonti di emissione in atmosfera da cui derivano 18 o più inquinanti:</t>
  </si>
  <si>
    <t>Scarichi idrici da cui non deriva alcun inquinante:</t>
  </si>
  <si>
    <t>Scarichi idrici da cui derivano 1 ÷ 4 inquinanti:</t>
  </si>
  <si>
    <t>Scarichi idrici da cui derivano 5 ÷ 7 inquinanti:</t>
  </si>
  <si>
    <t>Scarichi idrici da cui derivano 8 ÷ 12 inquinanti:</t>
  </si>
  <si>
    <t>Scarichi idrici da cui derivano 13 ÷ 15 inquinanti:</t>
  </si>
  <si>
    <t>Scarichi idrici da cui derivano 16 o più inquinanti:</t>
  </si>
  <si>
    <t>tonn/gg</t>
  </si>
  <si>
    <t>si</t>
  </si>
  <si>
    <t>numero di sostanze inquinanti tipicamente e significativamente emesse dall'attività</t>
  </si>
  <si>
    <t>numero di fonti di emissione in aria</t>
  </si>
  <si>
    <t>da 2 a 3</t>
  </si>
  <si>
    <t>da 4 a 8</t>
  </si>
  <si>
    <t>da 9 a 20</t>
  </si>
  <si>
    <t>da 21 a 60</t>
  </si>
  <si>
    <t>oltre 60</t>
  </si>
  <si>
    <t>numero di scarichi</t>
  </si>
  <si>
    <t>oltre 8</t>
  </si>
  <si>
    <t>Sigla</t>
  </si>
  <si>
    <t>tonn/giorno oggetto della domanda di AIA*</t>
  </si>
  <si>
    <t>fino a 1</t>
  </si>
  <si>
    <t>oltre 1, fino a 10</t>
  </si>
  <si>
    <t>oltre 10, fino a 20</t>
  </si>
  <si>
    <t>oltre 20, fino a 50</t>
  </si>
  <si>
    <t>oltre 50</t>
  </si>
  <si>
    <t>CRP</t>
  </si>
  <si>
    <t>Rifiuti pericolosi</t>
  </si>
  <si>
    <t>CRnP</t>
  </si>
  <si>
    <t>Rifiuti non pericolosi</t>
  </si>
  <si>
    <t>* esclusi i fanghi utilizzati in agricoltura.</t>
  </si>
  <si>
    <t>C rifiuti totale</t>
  </si>
  <si>
    <r>
      <t>Vengono gestiti rifiuti di propria produzione in deposito temporaneo? (</t>
    </r>
    <r>
      <rPr>
        <b/>
        <sz val="10"/>
        <rFont val="Verdana"/>
        <family val="2"/>
      </rPr>
      <t>sì/no</t>
    </r>
    <r>
      <rPr>
        <sz val="10"/>
        <rFont val="Verdana"/>
        <family val="2"/>
      </rPr>
      <t>)</t>
    </r>
  </si>
  <si>
    <r>
      <t>C</t>
    </r>
    <r>
      <rPr>
        <b/>
        <vertAlign val="subscript"/>
        <sz val="10"/>
        <rFont val="Verdana"/>
        <family val="2"/>
      </rPr>
      <t>CA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 xml:space="preserve">- la componente ambientale </t>
    </r>
    <r>
      <rPr>
        <b/>
        <sz val="10"/>
        <rFont val="Verdana"/>
        <family val="2"/>
      </rPr>
      <t xml:space="preserve">"clima acustico" </t>
    </r>
    <r>
      <rPr>
        <sz val="10"/>
        <rFont val="Verdana"/>
        <family val="2"/>
      </rPr>
      <t>è regolamentata nelle condizioni di esercizio fissate dall'AIA? (</t>
    </r>
    <r>
      <rPr>
        <b/>
        <sz val="10"/>
        <rFont val="Verdana"/>
        <family val="2"/>
      </rPr>
      <t>sì/no</t>
    </r>
    <r>
      <rPr>
        <sz val="10"/>
        <rFont val="Verdana"/>
        <family val="2"/>
      </rPr>
      <t>)</t>
    </r>
  </si>
  <si>
    <r>
      <t>C</t>
    </r>
    <r>
      <rPr>
        <b/>
        <vertAlign val="subscript"/>
        <sz val="10"/>
        <rFont val="Verdana"/>
        <family val="2"/>
      </rPr>
      <t>RI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 xml:space="preserve">- la componente ambientale </t>
    </r>
    <r>
      <rPr>
        <b/>
        <sz val="10"/>
        <rFont val="Verdana"/>
        <family val="2"/>
      </rPr>
      <t xml:space="preserve">"tutela quantitativa della risorsa idrica" </t>
    </r>
    <r>
      <rPr>
        <sz val="10"/>
        <rFont val="Verdana"/>
        <family val="2"/>
      </rPr>
      <t>è regolamentata nelle condizioni di esercizio fissate dall'AIA? (</t>
    </r>
    <r>
      <rPr>
        <b/>
        <sz val="10"/>
        <rFont val="Verdana"/>
        <family val="2"/>
      </rPr>
      <t>sì/no</t>
    </r>
    <r>
      <rPr>
        <sz val="10"/>
        <rFont val="Verdana"/>
        <family val="2"/>
      </rPr>
      <t>)</t>
    </r>
  </si>
  <si>
    <r>
      <t>C</t>
    </r>
    <r>
      <rPr>
        <b/>
        <vertAlign val="subscript"/>
        <sz val="10"/>
        <rFont val="Verdana"/>
        <family val="2"/>
      </rPr>
      <t>EM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 xml:space="preserve">- la componente ambientale </t>
    </r>
    <r>
      <rPr>
        <b/>
        <sz val="10"/>
        <rFont val="Verdana"/>
        <family val="2"/>
      </rPr>
      <t xml:space="preserve">"campi elettromagnetici" </t>
    </r>
    <r>
      <rPr>
        <sz val="10"/>
        <rFont val="Verdana"/>
        <family val="2"/>
      </rPr>
      <t>è regolamentata nelle condizioni di esercizio fissate dall'AIA? (</t>
    </r>
    <r>
      <rPr>
        <b/>
        <sz val="10"/>
        <rFont val="Verdana"/>
        <family val="2"/>
      </rPr>
      <t>sì/no</t>
    </r>
    <r>
      <rPr>
        <sz val="10"/>
        <rFont val="Verdana"/>
        <family val="2"/>
      </rPr>
      <t>)</t>
    </r>
  </si>
  <si>
    <r>
      <t>C</t>
    </r>
    <r>
      <rPr>
        <b/>
        <vertAlign val="subscript"/>
        <sz val="10"/>
        <rFont val="Verdana"/>
        <family val="2"/>
      </rPr>
      <t>Od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 xml:space="preserve">- la componente ambientale </t>
    </r>
    <r>
      <rPr>
        <b/>
        <sz val="10"/>
        <rFont val="Verdana"/>
        <family val="2"/>
      </rPr>
      <t xml:space="preserve">"odori" </t>
    </r>
    <r>
      <rPr>
        <sz val="10"/>
        <rFont val="Verdana"/>
        <family val="2"/>
      </rPr>
      <t>è regolamentata nelle condizioni di esercizio fissate dall'AIA? (</t>
    </r>
    <r>
      <rPr>
        <b/>
        <sz val="10"/>
        <rFont val="Verdana"/>
        <family val="2"/>
      </rPr>
      <t>sì/no</t>
    </r>
    <r>
      <rPr>
        <sz val="10"/>
        <rFont val="Verdana"/>
        <family val="2"/>
      </rPr>
      <t>)</t>
    </r>
  </si>
  <si>
    <r>
      <t>C</t>
    </r>
    <r>
      <rPr>
        <b/>
        <vertAlign val="subscript"/>
        <sz val="10"/>
        <rFont val="Verdana"/>
        <family val="2"/>
      </rPr>
      <t>ST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 xml:space="preserve">- la componente ambientale </t>
    </r>
    <r>
      <rPr>
        <b/>
        <sz val="10"/>
        <rFont val="Verdana"/>
        <family val="2"/>
      </rPr>
      <t xml:space="preserve">"sicurezza del territorio" </t>
    </r>
    <r>
      <rPr>
        <sz val="10"/>
        <rFont val="Verdana"/>
        <family val="2"/>
      </rPr>
      <t>è regolamentata nelle condizioni di esercizio fissate dall'AIA? (</t>
    </r>
    <r>
      <rPr>
        <b/>
        <sz val="10"/>
        <rFont val="Verdana"/>
        <family val="2"/>
      </rPr>
      <t>sì/no</t>
    </r>
    <r>
      <rPr>
        <sz val="10"/>
        <rFont val="Verdana"/>
        <family val="2"/>
      </rPr>
      <t>)</t>
    </r>
  </si>
  <si>
    <r>
      <t>C</t>
    </r>
    <r>
      <rPr>
        <b/>
        <vertAlign val="subscript"/>
        <sz val="10"/>
        <rFont val="Verdana"/>
        <family val="2"/>
      </rPr>
      <t>RA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 xml:space="preserve">- la componente ambientale </t>
    </r>
    <r>
      <rPr>
        <b/>
        <sz val="10"/>
        <rFont val="Verdana"/>
        <family val="2"/>
      </rPr>
      <t xml:space="preserve">"ripristino ambientale" </t>
    </r>
    <r>
      <rPr>
        <sz val="10"/>
        <rFont val="Verdana"/>
        <family val="2"/>
      </rPr>
      <t>è regolamentata nelle condizioni di esercizio fissate dall'AIA? (</t>
    </r>
    <r>
      <rPr>
        <b/>
        <sz val="10"/>
        <rFont val="Verdana"/>
        <family val="2"/>
      </rPr>
      <t>sì/no</t>
    </r>
    <r>
      <rPr>
        <sz val="10"/>
        <rFont val="Verdana"/>
        <family val="2"/>
      </rPr>
      <t>)</t>
    </r>
  </si>
  <si>
    <r>
      <t>C</t>
    </r>
    <r>
      <rPr>
        <b/>
        <vertAlign val="subscript"/>
        <sz val="10"/>
        <rFont val="Verdana"/>
        <family val="2"/>
      </rPr>
      <t>RP</t>
    </r>
    <r>
      <rPr>
        <b/>
        <sz val="10"/>
        <rFont val="Verdana"/>
        <family val="2"/>
      </rPr>
      <t xml:space="preserve"> e C</t>
    </r>
    <r>
      <rPr>
        <b/>
        <vertAlign val="subscript"/>
        <sz val="10"/>
        <rFont val="Verdana"/>
        <family val="2"/>
      </rPr>
      <t>RnP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- costo istruttoria per verifica del rispetto della disciplina in materia di rifiuti e conduzione della quota parte delle analisi integrate riferibili alla componente rifiuti</t>
    </r>
  </si>
  <si>
    <r>
      <t>C</t>
    </r>
    <r>
      <rPr>
        <i/>
        <vertAlign val="subscript"/>
        <sz val="10"/>
        <rFont val="Verdana"/>
        <family val="2"/>
      </rPr>
      <t>aria</t>
    </r>
    <r>
      <rPr>
        <i/>
        <sz val="10"/>
        <rFont val="Verdana"/>
        <family val="2"/>
      </rPr>
      <t xml:space="preserve"> nessun inquinante</t>
    </r>
  </si>
  <si>
    <r>
      <t>C</t>
    </r>
    <r>
      <rPr>
        <i/>
        <vertAlign val="subscript"/>
        <sz val="10"/>
        <rFont val="Verdana"/>
        <family val="2"/>
      </rPr>
      <t>aria</t>
    </r>
    <r>
      <rPr>
        <i/>
        <sz val="10"/>
        <rFont val="Verdana"/>
        <family val="2"/>
      </rPr>
      <t xml:space="preserve"> da 1 a 4 inquinanti</t>
    </r>
  </si>
  <si>
    <r>
      <t>C</t>
    </r>
    <r>
      <rPr>
        <i/>
        <vertAlign val="subscript"/>
        <sz val="10"/>
        <rFont val="Verdana"/>
        <family val="2"/>
      </rPr>
      <t xml:space="preserve">aria </t>
    </r>
    <r>
      <rPr>
        <i/>
        <sz val="10"/>
        <rFont val="Verdana"/>
        <family val="2"/>
      </rPr>
      <t>da 5 a 10 inquinanti</t>
    </r>
  </si>
  <si>
    <r>
      <t>C</t>
    </r>
    <r>
      <rPr>
        <i/>
        <vertAlign val="subscript"/>
        <sz val="10"/>
        <rFont val="Verdana"/>
        <family val="2"/>
      </rPr>
      <t>aria</t>
    </r>
    <r>
      <rPr>
        <i/>
        <sz val="10"/>
        <rFont val="Verdana"/>
        <family val="2"/>
      </rPr>
      <t xml:space="preserve"> da 11 a 17 inquinanti</t>
    </r>
  </si>
  <si>
    <r>
      <t>C</t>
    </r>
    <r>
      <rPr>
        <i/>
        <vertAlign val="subscript"/>
        <sz val="10"/>
        <rFont val="Verdana"/>
        <family val="2"/>
      </rPr>
      <t>aria</t>
    </r>
    <r>
      <rPr>
        <i/>
        <sz val="10"/>
        <rFont val="Verdana"/>
        <family val="2"/>
      </rPr>
      <t xml:space="preserve"> più di 17 inquinanti</t>
    </r>
  </si>
  <si>
    <r>
      <t>C</t>
    </r>
    <r>
      <rPr>
        <b/>
        <vertAlign val="subscript"/>
        <sz val="10"/>
        <rFont val="Verdana"/>
        <family val="2"/>
      </rPr>
      <t>aria</t>
    </r>
    <r>
      <rPr>
        <b/>
        <sz val="10"/>
        <rFont val="Verdana"/>
        <family val="2"/>
      </rPr>
      <t xml:space="preserve"> totale</t>
    </r>
  </si>
  <si>
    <r>
      <t>C</t>
    </r>
    <r>
      <rPr>
        <i/>
        <vertAlign val="subscript"/>
        <sz val="10"/>
        <rFont val="Verdana"/>
        <family val="2"/>
      </rPr>
      <t xml:space="preserve">H2O </t>
    </r>
    <r>
      <rPr>
        <i/>
        <sz val="10"/>
        <rFont val="Verdana"/>
        <family val="2"/>
      </rPr>
      <t>nessun inquinante</t>
    </r>
  </si>
  <si>
    <r>
      <t>C</t>
    </r>
    <r>
      <rPr>
        <i/>
        <vertAlign val="subscript"/>
        <sz val="10"/>
        <rFont val="Verdana"/>
        <family val="2"/>
      </rPr>
      <t>H2O</t>
    </r>
    <r>
      <rPr>
        <i/>
        <sz val="10"/>
        <rFont val="Verdana"/>
        <family val="2"/>
      </rPr>
      <t xml:space="preserve"> da 1 a 4 inquinanti</t>
    </r>
  </si>
  <si>
    <r>
      <t>C</t>
    </r>
    <r>
      <rPr>
        <i/>
        <vertAlign val="subscript"/>
        <sz val="10"/>
        <rFont val="Verdana"/>
        <family val="2"/>
      </rPr>
      <t xml:space="preserve">H2O </t>
    </r>
    <r>
      <rPr>
        <i/>
        <sz val="10"/>
        <rFont val="Verdana"/>
        <family val="2"/>
      </rPr>
      <t>da 5 a 7 inquinanti</t>
    </r>
  </si>
  <si>
    <r>
      <t>C</t>
    </r>
    <r>
      <rPr>
        <i/>
        <vertAlign val="subscript"/>
        <sz val="10"/>
        <rFont val="Verdana"/>
        <family val="2"/>
      </rPr>
      <t>H2O</t>
    </r>
    <r>
      <rPr>
        <i/>
        <sz val="10"/>
        <rFont val="Verdana"/>
        <family val="2"/>
      </rPr>
      <t xml:space="preserve"> da 8 a 12 inquinanti</t>
    </r>
  </si>
  <si>
    <r>
      <t>C</t>
    </r>
    <r>
      <rPr>
        <i/>
        <vertAlign val="subscript"/>
        <sz val="10"/>
        <rFont val="Verdana"/>
        <family val="2"/>
      </rPr>
      <t>H2O</t>
    </r>
    <r>
      <rPr>
        <i/>
        <sz val="10"/>
        <rFont val="Verdana"/>
        <family val="2"/>
      </rPr>
      <t xml:space="preserve"> da 13 a 15 inquinanti</t>
    </r>
  </si>
  <si>
    <r>
      <t>C</t>
    </r>
    <r>
      <rPr>
        <i/>
        <vertAlign val="subscript"/>
        <sz val="10"/>
        <rFont val="Verdana"/>
        <family val="2"/>
      </rPr>
      <t>H2O</t>
    </r>
    <r>
      <rPr>
        <i/>
        <sz val="10"/>
        <rFont val="Verdana"/>
        <family val="2"/>
      </rPr>
      <t xml:space="preserve"> più di 15 inquinanti</t>
    </r>
  </si>
  <si>
    <r>
      <t>C</t>
    </r>
    <r>
      <rPr>
        <b/>
        <vertAlign val="subscript"/>
        <sz val="10"/>
        <rFont val="Verdana"/>
        <family val="2"/>
      </rPr>
      <t>H2O</t>
    </r>
    <r>
      <rPr>
        <b/>
        <sz val="10"/>
        <rFont val="Verdana"/>
        <family val="2"/>
      </rPr>
      <t xml:space="preserve"> totale</t>
    </r>
  </si>
  <si>
    <r>
      <t>C</t>
    </r>
    <r>
      <rPr>
        <i/>
        <vertAlign val="subscript"/>
        <sz val="10"/>
        <rFont val="Verdana"/>
        <family val="2"/>
      </rPr>
      <t>RP</t>
    </r>
  </si>
  <si>
    <r>
      <t>C</t>
    </r>
    <r>
      <rPr>
        <i/>
        <vertAlign val="subscript"/>
        <sz val="10"/>
        <rFont val="Verdana"/>
        <family val="2"/>
      </rPr>
      <t>RnP</t>
    </r>
  </si>
  <si>
    <r>
      <t>C</t>
    </r>
    <r>
      <rPr>
        <b/>
        <vertAlign val="subscript"/>
        <sz val="10"/>
        <rFont val="Verdana"/>
        <family val="2"/>
      </rPr>
      <t>CA</t>
    </r>
  </si>
  <si>
    <r>
      <t>C</t>
    </r>
    <r>
      <rPr>
        <b/>
        <vertAlign val="subscript"/>
        <sz val="10"/>
        <rFont val="Verdana"/>
        <family val="2"/>
      </rPr>
      <t>RI</t>
    </r>
  </si>
  <si>
    <r>
      <t>C</t>
    </r>
    <r>
      <rPr>
        <b/>
        <vertAlign val="subscript"/>
        <sz val="10"/>
        <rFont val="Verdana"/>
        <family val="2"/>
      </rPr>
      <t>EM</t>
    </r>
  </si>
  <si>
    <r>
      <t>C</t>
    </r>
    <r>
      <rPr>
        <b/>
        <vertAlign val="subscript"/>
        <sz val="10"/>
        <rFont val="Verdana"/>
        <family val="2"/>
      </rPr>
      <t>Od</t>
    </r>
  </si>
  <si>
    <r>
      <t>C</t>
    </r>
    <r>
      <rPr>
        <b/>
        <vertAlign val="subscript"/>
        <sz val="10"/>
        <rFont val="Verdana"/>
        <family val="2"/>
      </rPr>
      <t>ST</t>
    </r>
  </si>
  <si>
    <r>
      <t>C</t>
    </r>
    <r>
      <rPr>
        <b/>
        <vertAlign val="subscript"/>
        <sz val="10"/>
        <rFont val="Verdana"/>
        <family val="2"/>
      </rPr>
      <t>RA</t>
    </r>
  </si>
  <si>
    <r>
      <t>C</t>
    </r>
    <r>
      <rPr>
        <b/>
        <vertAlign val="subscript"/>
        <sz val="10"/>
        <rFont val="Verdana"/>
        <family val="2"/>
      </rPr>
      <t>Aria</t>
    </r>
    <r>
      <rPr>
        <b/>
        <sz val="10"/>
        <rFont val="Verdana"/>
        <family val="2"/>
      </rPr>
      <t xml:space="preserve"> -</t>
    </r>
    <r>
      <rPr>
        <sz val="10"/>
        <rFont val="Verdana"/>
        <family val="2"/>
      </rPr>
      <t xml:space="preserve"> Costo istruttorio per verifica del rispetto della disciplina in materia di inquinamento atmosferico, valutazione ed eventuale integrazione del piano di monitoraggio e controllo relativo alle emissioni in atmosfera, conduzione della quota parte delle analisi integrate riferibili alla componente "qualità dell'aria"</t>
    </r>
  </si>
  <si>
    <r>
      <t>C</t>
    </r>
    <r>
      <rPr>
        <b/>
        <vertAlign val="subscript"/>
        <sz val="10"/>
        <rFont val="Verdana"/>
        <family val="2"/>
      </rPr>
      <t>H2O</t>
    </r>
    <r>
      <rPr>
        <b/>
        <sz val="10"/>
        <rFont val="Verdana"/>
        <family val="2"/>
      </rPr>
      <t xml:space="preserve"> -</t>
    </r>
    <r>
      <rPr>
        <sz val="10"/>
        <rFont val="Verdana"/>
        <family val="2"/>
      </rPr>
      <t xml:space="preserve"> Costo istruttorio per verifica del rispetto della disciplina in materia di inquinamento delle acque, valutazione ed eventuale integrazione del piano di monitoraggio e controllo relativo alle emissioni in acqua, conduzione della quota parte delle analisi integrate riferibili alla componente "qualità delle acque"</t>
    </r>
  </si>
  <si>
    <r>
      <t xml:space="preserve">Regione MOLISE
AGENZIA per la PROTEZIONE AMBIENTALE
CAMPOBASSO
</t>
    </r>
    <r>
      <rPr>
        <sz val="8"/>
        <rFont val="Verdana"/>
        <family val="2"/>
      </rPr>
      <t>pec: arpamolise@legalmail.it</t>
    </r>
  </si>
  <si>
    <r>
      <t>C</t>
    </r>
    <r>
      <rPr>
        <vertAlign val="subscript"/>
        <sz val="11"/>
        <rFont val="Verdana"/>
        <family val="2"/>
      </rPr>
      <t>Aria</t>
    </r>
  </si>
  <si>
    <r>
      <t>C</t>
    </r>
    <r>
      <rPr>
        <vertAlign val="subscript"/>
        <sz val="11"/>
        <rFont val="Verdana"/>
        <family val="2"/>
      </rPr>
      <t>H2O</t>
    </r>
  </si>
  <si>
    <r>
      <t>C</t>
    </r>
    <r>
      <rPr>
        <vertAlign val="subscript"/>
        <sz val="11"/>
        <rFont val="Verdana"/>
        <family val="2"/>
      </rPr>
      <t>CA</t>
    </r>
  </si>
  <si>
    <r>
      <t>C</t>
    </r>
    <r>
      <rPr>
        <vertAlign val="subscript"/>
        <sz val="11"/>
        <rFont val="Verdana"/>
        <family val="2"/>
      </rPr>
      <t>RI</t>
    </r>
  </si>
  <si>
    <r>
      <t>C</t>
    </r>
    <r>
      <rPr>
        <vertAlign val="subscript"/>
        <sz val="11"/>
        <rFont val="Verdana"/>
        <family val="2"/>
      </rPr>
      <t>EM</t>
    </r>
  </si>
  <si>
    <r>
      <t>C</t>
    </r>
    <r>
      <rPr>
        <vertAlign val="subscript"/>
        <sz val="11"/>
        <rFont val="Verdana"/>
        <family val="2"/>
      </rPr>
      <t>Od</t>
    </r>
  </si>
  <si>
    <r>
      <t>C</t>
    </r>
    <r>
      <rPr>
        <vertAlign val="subscript"/>
        <sz val="11"/>
        <rFont val="Verdana"/>
        <family val="2"/>
      </rPr>
      <t>ST</t>
    </r>
  </si>
  <si>
    <r>
      <t>C</t>
    </r>
    <r>
      <rPr>
        <vertAlign val="subscript"/>
        <sz val="11"/>
        <rFont val="Verdana"/>
        <family val="2"/>
      </rPr>
      <t>RA</t>
    </r>
  </si>
  <si>
    <r>
      <t>C</t>
    </r>
    <r>
      <rPr>
        <b/>
        <vertAlign val="subscript"/>
        <sz val="10"/>
        <rFont val="Verdana"/>
        <family val="2"/>
      </rPr>
      <t>Aria</t>
    </r>
  </si>
  <si>
    <r>
      <t>C</t>
    </r>
    <r>
      <rPr>
        <b/>
        <vertAlign val="subscript"/>
        <sz val="10"/>
        <rFont val="Verdana"/>
        <family val="2"/>
      </rPr>
      <t>H2O</t>
    </r>
  </si>
  <si>
    <r>
      <t>C</t>
    </r>
    <r>
      <rPr>
        <vertAlign val="subscript"/>
        <sz val="11"/>
        <rFont val="Verdana"/>
        <family val="2"/>
      </rPr>
      <t>RP</t>
    </r>
    <r>
      <rPr>
        <sz val="11"/>
        <rFont val="Verdana"/>
        <family val="2"/>
      </rPr>
      <t>+C</t>
    </r>
    <r>
      <rPr>
        <vertAlign val="subscript"/>
        <sz val="11"/>
        <rFont val="Verdana"/>
        <family val="2"/>
      </rPr>
      <t>RnP</t>
    </r>
  </si>
  <si>
    <r>
      <t>C</t>
    </r>
    <r>
      <rPr>
        <b/>
        <vertAlign val="subscript"/>
        <sz val="10"/>
        <rFont val="Verdana"/>
        <family val="2"/>
      </rPr>
      <t>RP</t>
    </r>
    <r>
      <rPr>
        <b/>
        <sz val="10"/>
        <rFont val="Verdana"/>
        <family val="2"/>
      </rPr>
      <t>+C</t>
    </r>
    <r>
      <rPr>
        <b/>
        <vertAlign val="subscript"/>
        <sz val="10"/>
        <rFont val="Verdana"/>
        <family val="2"/>
      </rPr>
      <t>RnP</t>
    </r>
  </si>
  <si>
    <r>
      <t xml:space="preserve">Quantità media giornaliera di rifiuti pericolosi in ingresso e in uscita dall'impianto </t>
    </r>
    <r>
      <rPr>
        <i/>
        <vertAlign val="superscript"/>
        <sz val="10"/>
        <rFont val="Verdana"/>
        <family val="2"/>
      </rPr>
      <t>(**)</t>
    </r>
    <r>
      <rPr>
        <sz val="10"/>
        <rFont val="Verdana"/>
        <family val="2"/>
      </rPr>
      <t xml:space="preserve"> sottoposti, </t>
    </r>
    <r>
      <rPr>
        <b/>
        <sz val="10"/>
        <rFont val="Verdana"/>
        <family val="2"/>
      </rPr>
      <t>nello stesso impianto</t>
    </r>
    <r>
      <rPr>
        <sz val="10"/>
        <rFont val="Verdana"/>
        <family val="2"/>
      </rPr>
      <t>, ad operazioni R o D:</t>
    </r>
  </si>
  <si>
    <r>
      <t xml:space="preserve">Quantità media giornaliera di rifiuti non pericolosi in ingresso e in uscita dall'impianto </t>
    </r>
    <r>
      <rPr>
        <i/>
        <vertAlign val="superscript"/>
        <sz val="10"/>
        <rFont val="Verdana"/>
        <family val="2"/>
      </rPr>
      <t>(**)</t>
    </r>
    <r>
      <rPr>
        <sz val="10"/>
        <rFont val="Verdana"/>
        <family val="2"/>
      </rPr>
      <t xml:space="preserve"> sottoposti, </t>
    </r>
    <r>
      <rPr>
        <b/>
        <sz val="10"/>
        <rFont val="Verdana"/>
        <family val="2"/>
      </rPr>
      <t>nello stesso impianto</t>
    </r>
    <r>
      <rPr>
        <sz val="10"/>
        <rFont val="Verdana"/>
        <family val="2"/>
      </rPr>
      <t>, ad operazioni R o D:</t>
    </r>
  </si>
  <si>
    <r>
      <t>C</t>
    </r>
    <r>
      <rPr>
        <b/>
        <vertAlign val="subscript"/>
        <sz val="10"/>
        <rFont val="Verdana"/>
        <family val="2"/>
      </rPr>
      <t>RP</t>
    </r>
  </si>
  <si>
    <r>
      <t>C</t>
    </r>
    <r>
      <rPr>
        <b/>
        <vertAlign val="subscript"/>
        <sz val="10"/>
        <rFont val="Verdana"/>
        <family val="2"/>
      </rPr>
      <t>RnP</t>
    </r>
  </si>
  <si>
    <t>Costo</t>
  </si>
  <si>
    <t>Importo (€)</t>
  </si>
  <si>
    <r>
      <t>C</t>
    </r>
    <r>
      <rPr>
        <vertAlign val="subscript"/>
        <sz val="11"/>
        <rFont val="Verdana"/>
        <family val="2"/>
      </rPr>
      <t>aria</t>
    </r>
    <r>
      <rPr>
        <sz val="11"/>
        <rFont val="Verdana"/>
        <family val="2"/>
      </rPr>
      <t xml:space="preserve"> nessun inquinante</t>
    </r>
  </si>
  <si>
    <r>
      <t>C</t>
    </r>
    <r>
      <rPr>
        <vertAlign val="subscript"/>
        <sz val="11"/>
        <rFont val="Verdana"/>
        <family val="2"/>
      </rPr>
      <t>aria</t>
    </r>
    <r>
      <rPr>
        <sz val="11"/>
        <rFont val="Verdana"/>
        <family val="2"/>
      </rPr>
      <t xml:space="preserve"> da 1 a 4 inquinanti</t>
    </r>
  </si>
  <si>
    <r>
      <t>C</t>
    </r>
    <r>
      <rPr>
        <vertAlign val="subscript"/>
        <sz val="11"/>
        <rFont val="Verdana"/>
        <family val="2"/>
      </rPr>
      <t xml:space="preserve">aria </t>
    </r>
    <r>
      <rPr>
        <sz val="11"/>
        <rFont val="Verdana"/>
        <family val="2"/>
      </rPr>
      <t>da 5 a 10 inquinanti</t>
    </r>
  </si>
  <si>
    <r>
      <t>C</t>
    </r>
    <r>
      <rPr>
        <vertAlign val="subscript"/>
        <sz val="11"/>
        <rFont val="Verdana"/>
        <family val="2"/>
      </rPr>
      <t>aria</t>
    </r>
    <r>
      <rPr>
        <sz val="11"/>
        <rFont val="Verdana"/>
        <family val="2"/>
      </rPr>
      <t xml:space="preserve"> da 11 a 17 inquinanti</t>
    </r>
  </si>
  <si>
    <r>
      <t>C</t>
    </r>
    <r>
      <rPr>
        <vertAlign val="subscript"/>
        <sz val="11"/>
        <rFont val="Verdana"/>
        <family val="2"/>
      </rPr>
      <t>aria</t>
    </r>
    <r>
      <rPr>
        <sz val="11"/>
        <rFont val="Verdana"/>
        <family val="2"/>
      </rPr>
      <t xml:space="preserve"> più di 17 inquinanti</t>
    </r>
  </si>
  <si>
    <r>
      <t>C</t>
    </r>
    <r>
      <rPr>
        <b/>
        <vertAlign val="subscript"/>
        <sz val="11"/>
        <rFont val="Verdana"/>
        <family val="2"/>
      </rPr>
      <t>aria</t>
    </r>
    <r>
      <rPr>
        <b/>
        <sz val="11"/>
        <rFont val="Verdana"/>
        <family val="2"/>
      </rPr>
      <t xml:space="preserve"> totale</t>
    </r>
  </si>
  <si>
    <r>
      <t>C</t>
    </r>
    <r>
      <rPr>
        <vertAlign val="subscript"/>
        <sz val="11"/>
        <rFont val="Verdana"/>
        <family val="2"/>
      </rPr>
      <t xml:space="preserve">H2O </t>
    </r>
    <r>
      <rPr>
        <sz val="11"/>
        <rFont val="Verdana"/>
        <family val="2"/>
      </rPr>
      <t>nessun inquinante</t>
    </r>
  </si>
  <si>
    <r>
      <t>C</t>
    </r>
    <r>
      <rPr>
        <vertAlign val="subscript"/>
        <sz val="11"/>
        <rFont val="Verdana"/>
        <family val="2"/>
      </rPr>
      <t>H2O</t>
    </r>
    <r>
      <rPr>
        <sz val="11"/>
        <rFont val="Verdana"/>
        <family val="2"/>
      </rPr>
      <t xml:space="preserve"> da 1 a 4 inquinanti</t>
    </r>
  </si>
  <si>
    <r>
      <t>C</t>
    </r>
    <r>
      <rPr>
        <vertAlign val="subscript"/>
        <sz val="11"/>
        <rFont val="Verdana"/>
        <family val="2"/>
      </rPr>
      <t xml:space="preserve">H2O </t>
    </r>
    <r>
      <rPr>
        <sz val="11"/>
        <rFont val="Verdana"/>
        <family val="2"/>
      </rPr>
      <t>da 5 a 7 inquinanti</t>
    </r>
  </si>
  <si>
    <r>
      <t>C</t>
    </r>
    <r>
      <rPr>
        <vertAlign val="subscript"/>
        <sz val="11"/>
        <rFont val="Verdana"/>
        <family val="2"/>
      </rPr>
      <t>H2O</t>
    </r>
    <r>
      <rPr>
        <sz val="11"/>
        <rFont val="Verdana"/>
        <family val="2"/>
      </rPr>
      <t xml:space="preserve"> da 8 a 12 inquinanti</t>
    </r>
  </si>
  <si>
    <r>
      <t>C</t>
    </r>
    <r>
      <rPr>
        <vertAlign val="subscript"/>
        <sz val="11"/>
        <rFont val="Verdana"/>
        <family val="2"/>
      </rPr>
      <t>H2O</t>
    </r>
    <r>
      <rPr>
        <sz val="11"/>
        <rFont val="Verdana"/>
        <family val="2"/>
      </rPr>
      <t xml:space="preserve"> da 13 a 15 inquinanti</t>
    </r>
  </si>
  <si>
    <r>
      <t>C</t>
    </r>
    <r>
      <rPr>
        <vertAlign val="subscript"/>
        <sz val="11"/>
        <rFont val="Verdana"/>
        <family val="2"/>
      </rPr>
      <t>H2O</t>
    </r>
    <r>
      <rPr>
        <sz val="11"/>
        <rFont val="Verdana"/>
        <family val="2"/>
      </rPr>
      <t xml:space="preserve"> più di 15 inquinanti</t>
    </r>
  </si>
  <si>
    <r>
      <t>C</t>
    </r>
    <r>
      <rPr>
        <b/>
        <vertAlign val="subscript"/>
        <sz val="11"/>
        <rFont val="Verdana"/>
        <family val="2"/>
      </rPr>
      <t>H2O</t>
    </r>
    <r>
      <rPr>
        <b/>
        <sz val="11"/>
        <rFont val="Verdana"/>
        <family val="2"/>
      </rPr>
      <t xml:space="preserve"> totale</t>
    </r>
  </si>
  <si>
    <r>
      <t>Calcolo Costi C</t>
    </r>
    <r>
      <rPr>
        <b/>
        <vertAlign val="subscript"/>
        <sz val="11"/>
        <rFont val="Verdana"/>
        <family val="2"/>
      </rPr>
      <t>Aria</t>
    </r>
    <r>
      <rPr>
        <b/>
        <sz val="11"/>
        <rFont val="Verdana"/>
        <family val="2"/>
      </rPr>
      <t>, C</t>
    </r>
    <r>
      <rPr>
        <b/>
        <vertAlign val="subscript"/>
        <sz val="11"/>
        <rFont val="Verdana"/>
        <family val="2"/>
      </rPr>
      <t>H2O</t>
    </r>
    <r>
      <rPr>
        <b/>
        <sz val="11"/>
        <rFont val="Verdana"/>
        <family val="2"/>
      </rPr>
      <t xml:space="preserve"> e C</t>
    </r>
    <r>
      <rPr>
        <b/>
        <vertAlign val="subscript"/>
        <sz val="11"/>
        <rFont val="Verdana"/>
        <family val="2"/>
      </rPr>
      <t>RP</t>
    </r>
    <r>
      <rPr>
        <b/>
        <sz val="11"/>
        <rFont val="Verdana"/>
        <family val="2"/>
      </rPr>
      <t>+C</t>
    </r>
    <r>
      <rPr>
        <b/>
        <vertAlign val="subscript"/>
        <sz val="11"/>
        <rFont val="Verdana"/>
        <family val="2"/>
      </rPr>
      <t>RnP</t>
    </r>
  </si>
  <si>
    <r>
      <t>C</t>
    </r>
    <r>
      <rPr>
        <vertAlign val="subscript"/>
        <sz val="11"/>
        <rFont val="Verdana"/>
        <family val="2"/>
      </rPr>
      <t>RP</t>
    </r>
  </si>
  <si>
    <r>
      <t>C</t>
    </r>
    <r>
      <rPr>
        <vertAlign val="subscript"/>
        <sz val="11"/>
        <rFont val="Verdana"/>
        <family val="2"/>
      </rPr>
      <t>RnP</t>
    </r>
  </si>
  <si>
    <r>
      <t>C</t>
    </r>
    <r>
      <rPr>
        <b/>
        <vertAlign val="subscript"/>
        <sz val="11"/>
        <rFont val="Verdana"/>
        <family val="2"/>
      </rPr>
      <t>RP</t>
    </r>
    <r>
      <rPr>
        <b/>
        <sz val="11"/>
        <rFont val="Verdana"/>
        <family val="2"/>
      </rPr>
      <t>+C</t>
    </r>
    <r>
      <rPr>
        <b/>
        <vertAlign val="subscript"/>
        <sz val="11"/>
        <rFont val="Verdana"/>
        <family val="2"/>
      </rPr>
      <t>RnP</t>
    </r>
  </si>
  <si>
    <r>
      <t xml:space="preserve"> C</t>
    </r>
    <r>
      <rPr>
        <b/>
        <vertAlign val="subscript"/>
        <sz val="10"/>
        <rFont val="Verdana"/>
        <family val="2"/>
      </rPr>
      <t>CA</t>
    </r>
    <r>
      <rPr>
        <b/>
        <sz val="10"/>
        <rFont val="Verdana"/>
        <family val="2"/>
      </rPr>
      <t>+C</t>
    </r>
    <r>
      <rPr>
        <b/>
        <vertAlign val="subscript"/>
        <sz val="10"/>
        <rFont val="Verdana"/>
        <family val="2"/>
      </rPr>
      <t>RI</t>
    </r>
    <r>
      <rPr>
        <b/>
        <sz val="10"/>
        <rFont val="Verdana"/>
        <family val="2"/>
      </rPr>
      <t>+C</t>
    </r>
    <r>
      <rPr>
        <b/>
        <vertAlign val="subscript"/>
        <sz val="10"/>
        <rFont val="Verdana"/>
        <family val="2"/>
      </rPr>
      <t>EM</t>
    </r>
    <r>
      <rPr>
        <b/>
        <sz val="10"/>
        <rFont val="Verdana"/>
        <family val="2"/>
      </rPr>
      <t>+C</t>
    </r>
    <r>
      <rPr>
        <b/>
        <vertAlign val="subscript"/>
        <sz val="10"/>
        <rFont val="Verdana"/>
        <family val="2"/>
      </rPr>
      <t>Od</t>
    </r>
    <r>
      <rPr>
        <b/>
        <sz val="10"/>
        <rFont val="Verdana"/>
        <family val="2"/>
      </rPr>
      <t>+C</t>
    </r>
    <r>
      <rPr>
        <b/>
        <vertAlign val="subscript"/>
        <sz val="10"/>
        <rFont val="Verdana"/>
        <family val="2"/>
      </rPr>
      <t>ST</t>
    </r>
    <r>
      <rPr>
        <b/>
        <sz val="10"/>
        <rFont val="Verdana"/>
        <family val="2"/>
      </rPr>
      <t>+C</t>
    </r>
    <r>
      <rPr>
        <b/>
        <vertAlign val="subscript"/>
        <sz val="10"/>
        <rFont val="Verdana"/>
        <family val="2"/>
      </rPr>
      <t>RA</t>
    </r>
  </si>
  <si>
    <t>Codice attività IPPC:</t>
  </si>
  <si>
    <r>
      <t xml:space="preserve">ARPA Molise
DIREZIONE TECNICO SCIENTIFICA
U.O.C. Attività Tecniche ed Informatiche
Procedure di A.I.A.
</t>
    </r>
    <r>
      <rPr>
        <sz val="8"/>
        <rFont val="Verdana"/>
        <family val="2"/>
      </rPr>
      <t>PEC: arpamolise@legalmail.it / e.mail: aia@arpamolise.it</t>
    </r>
  </si>
  <si>
    <t>tariffe relative ai controlli A.I.A. ex art. 3 del D.M. 24/04/2008</t>
  </si>
  <si>
    <t>1. COEFFICIENTE per VERIFICHE RELATIVE alle EMISSIONI in ATMOSFERA</t>
  </si>
  <si>
    <t>2. COEFFICIENTE per VERIFICHE RELATIVE agli SCARICHI IDRICI</t>
  </si>
  <si>
    <t>3. COEFFICIENTE per VERIFICHE RELATIVE ai RIFIUTI</t>
  </si>
  <si>
    <t>3.a COEFFICIENTE per VERIFICHE RELATIVE ai RIFIUTI PERICOLOSI</t>
  </si>
  <si>
    <t>3.b COEFFICIENTE per VERIFICHE RELATIVE ai RIFIUTI non PERICOLOSI</t>
  </si>
  <si>
    <t>4. ULTERIORI COMPONENTI AMBIENTALI</t>
  </si>
  <si>
    <r>
      <t>la tariffa relativa alle attività da condurre comunque in ogni controllo A.I.A. è determinata secondo la seguente formula:
T</t>
    </r>
    <r>
      <rPr>
        <vertAlign val="subscript"/>
        <sz val="10"/>
        <rFont val="Verdana"/>
        <family val="2"/>
      </rPr>
      <t>c</t>
    </r>
    <r>
      <rPr>
        <sz val="10"/>
        <rFont val="Verdana"/>
        <family val="2"/>
      </rPr>
      <t xml:space="preserve"> (€)= max{1500 ; [C</t>
    </r>
    <r>
      <rPr>
        <vertAlign val="subscript"/>
        <sz val="10"/>
        <rFont val="Verdana"/>
        <family val="2"/>
      </rPr>
      <t>Aria</t>
    </r>
    <r>
      <rPr>
        <sz val="10"/>
        <rFont val="Verdana"/>
        <family val="2"/>
      </rPr>
      <t xml:space="preserve"> + C</t>
    </r>
    <r>
      <rPr>
        <vertAlign val="subscript"/>
        <sz val="10"/>
        <rFont val="Verdana"/>
        <family val="2"/>
      </rPr>
      <t>H2O</t>
    </r>
    <r>
      <rPr>
        <sz val="10"/>
        <rFont val="Verdana"/>
        <family val="2"/>
      </rPr>
      <t xml:space="preserve"> + C</t>
    </r>
    <r>
      <rPr>
        <vertAlign val="subscript"/>
        <sz val="10"/>
        <rFont val="Verdana"/>
        <family val="2"/>
      </rPr>
      <t>RP</t>
    </r>
    <r>
      <rPr>
        <sz val="10"/>
        <rFont val="Verdana"/>
        <family val="2"/>
      </rPr>
      <t xml:space="preserve"> + C</t>
    </r>
    <r>
      <rPr>
        <vertAlign val="subscript"/>
        <sz val="10"/>
        <rFont val="Verdana"/>
        <family val="2"/>
      </rPr>
      <t>RnP</t>
    </r>
    <r>
      <rPr>
        <sz val="10"/>
        <rFont val="Verdana"/>
        <family val="2"/>
      </rPr>
      <t xml:space="preserve"> + (C</t>
    </r>
    <r>
      <rPr>
        <vertAlign val="subscript"/>
        <sz val="10"/>
        <rFont val="Verdana"/>
        <family val="2"/>
      </rPr>
      <t>CA</t>
    </r>
    <r>
      <rPr>
        <sz val="10"/>
        <rFont val="Verdana"/>
        <family val="2"/>
      </rPr>
      <t xml:space="preserve"> + C</t>
    </r>
    <r>
      <rPr>
        <vertAlign val="subscript"/>
        <sz val="10"/>
        <rFont val="Verdana"/>
        <family val="2"/>
      </rPr>
      <t>RI</t>
    </r>
    <r>
      <rPr>
        <sz val="10"/>
        <rFont val="Verdana"/>
        <family val="2"/>
      </rPr>
      <t xml:space="preserve"> + C</t>
    </r>
    <r>
      <rPr>
        <vertAlign val="subscript"/>
        <sz val="10"/>
        <rFont val="Verdana"/>
        <family val="2"/>
      </rPr>
      <t>EM</t>
    </r>
    <r>
      <rPr>
        <sz val="10"/>
        <rFont val="Verdana"/>
        <family val="2"/>
      </rPr>
      <t xml:space="preserve"> + C</t>
    </r>
    <r>
      <rPr>
        <vertAlign val="subscript"/>
        <sz val="10"/>
        <rFont val="Verdana"/>
        <family val="2"/>
      </rPr>
      <t>Od</t>
    </r>
    <r>
      <rPr>
        <sz val="10"/>
        <rFont val="Verdana"/>
        <family val="2"/>
      </rPr>
      <t xml:space="preserve"> + C</t>
    </r>
    <r>
      <rPr>
        <vertAlign val="subscript"/>
        <sz val="10"/>
        <rFont val="Verdana"/>
        <family val="2"/>
      </rPr>
      <t>ST</t>
    </r>
    <r>
      <rPr>
        <sz val="10"/>
        <rFont val="Verdana"/>
        <family val="2"/>
      </rPr>
      <t xml:space="preserve"> + C</t>
    </r>
    <r>
      <rPr>
        <vertAlign val="subscript"/>
        <sz val="10"/>
        <rFont val="Verdana"/>
        <family val="2"/>
      </rPr>
      <t>RA</t>
    </r>
    <r>
      <rPr>
        <sz val="10"/>
        <rFont val="Verdana"/>
        <family val="2"/>
      </rPr>
      <t xml:space="preserve">)]x0.10+100}
</t>
    </r>
  </si>
  <si>
    <t>Calcolo Tariffa Controlli</t>
  </si>
  <si>
    <r>
      <t>T</t>
    </r>
    <r>
      <rPr>
        <b/>
        <vertAlign val="subscript"/>
        <sz val="11"/>
        <rFont val="Verdana"/>
        <family val="2"/>
      </rPr>
      <t>c</t>
    </r>
  </si>
  <si>
    <t>D.M. 24/04/2008: CALCOLO della parte fissa della TARIFFA dei CONTROLLI IPPC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</si>
</sst>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&quot;\ * #,##0.00_-;\-&quot;€&quot;\ * #,##0.00_-;_-&quot;€&quot;\ * &quot;-&quot;??_-;_-@_-"/>
    <numFmt numFmtId="165" formatCode="#,##0\ [$€-1]"/>
    <numFmt numFmtId="166" formatCode="#,##0.0"/>
    <numFmt numFmtId="167" formatCode="&quot;€&quot;\ #.##0;\-&quot;€&quot;\ #.##0"/>
  </numFmts>
  <fonts count="36" x14ac:knownFonts="1">
    <font>
      <sz val="10"/>
      <name val="Arial"/>
    </font>
    <font>
      <sz val="10"/>
      <name val="Arial"/>
    </font>
    <font>
      <b/>
      <sz val="10"/>
      <name val="Verdana"/>
      <family val="2"/>
    </font>
    <font>
      <b/>
      <vertAlign val="subscript"/>
      <sz val="10"/>
      <name val="Verdana"/>
      <family val="2"/>
    </font>
    <font>
      <sz val="10"/>
      <name val="Verdana"/>
      <family val="2"/>
    </font>
    <font>
      <vertAlign val="subscript"/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8"/>
      <name val="Verdana"/>
      <family val="2"/>
    </font>
    <font>
      <i/>
      <vertAlign val="subscript"/>
      <sz val="10"/>
      <name val="Verdana"/>
      <family val="2"/>
    </font>
    <font>
      <sz val="8"/>
      <name val="Arial"/>
      <family val="2"/>
    </font>
    <font>
      <b/>
      <sz val="12"/>
      <name val="Verdana"/>
      <family val="2"/>
    </font>
    <font>
      <sz val="11"/>
      <name val="Verdana"/>
      <family val="2"/>
    </font>
    <font>
      <vertAlign val="subscript"/>
      <sz val="11"/>
      <name val="Verdana"/>
      <family val="2"/>
    </font>
    <font>
      <b/>
      <sz val="11"/>
      <name val="Verdana"/>
      <family val="2"/>
    </font>
    <font>
      <b/>
      <vertAlign val="subscript"/>
      <sz val="11"/>
      <name val="Verdana"/>
      <family val="2"/>
    </font>
    <font>
      <b/>
      <i/>
      <sz val="9"/>
      <name val="Verdana"/>
      <family val="2"/>
    </font>
    <font>
      <sz val="11"/>
      <name val="Arial"/>
      <family val="2"/>
    </font>
    <font>
      <i/>
      <vertAlign val="superscript"/>
      <sz val="10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0" borderId="2" applyNumberFormat="0" applyFill="0" applyAlignment="0" applyProtection="0"/>
    <xf numFmtId="0" fontId="10" fillId="17" borderId="3" applyNumberForma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1" fillId="7" borderId="1" applyNumberFormat="0" applyAlignment="0" applyProtection="0"/>
    <xf numFmtId="0" fontId="12" fillId="22" borderId="0" applyNumberFormat="0" applyBorder="0" applyAlignment="0" applyProtection="0"/>
    <xf numFmtId="0" fontId="1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164" fontId="1" fillId="0" borderId="0" applyFont="0" applyFill="0" applyBorder="0" applyAlignment="0" applyProtection="0"/>
  </cellStyleXfs>
  <cellXfs count="222">
    <xf numFmtId="0" fontId="0" fillId="0" borderId="0" xfId="0"/>
    <xf numFmtId="0" fontId="4" fillId="0" borderId="0" xfId="0" applyFont="1"/>
    <xf numFmtId="0" fontId="0" fillId="0" borderId="0" xfId="0" applyBorder="1"/>
    <xf numFmtId="0" fontId="4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24" borderId="11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2" fillId="24" borderId="27" xfId="0" applyFont="1" applyFill="1" applyBorder="1" applyAlignment="1">
      <alignment horizontal="center"/>
    </xf>
    <xf numFmtId="0" fontId="2" fillId="24" borderId="25" xfId="0" applyFont="1" applyFill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49" fontId="4" fillId="0" borderId="0" xfId="0" applyNumberFormat="1" applyFont="1"/>
    <xf numFmtId="0" fontId="24" fillId="24" borderId="18" xfId="0" applyFont="1" applyFill="1" applyBorder="1" applyAlignment="1">
      <alignment horizontal="center" vertical="center" wrapText="1"/>
    </xf>
    <xf numFmtId="0" fontId="2" fillId="24" borderId="18" xfId="0" applyFont="1" applyFill="1" applyBorder="1" applyAlignment="1">
      <alignment horizontal="center"/>
    </xf>
    <xf numFmtId="0" fontId="23" fillId="0" borderId="34" xfId="0" applyFont="1" applyBorder="1"/>
    <xf numFmtId="165" fontId="23" fillId="0" borderId="35" xfId="0" applyNumberFormat="1" applyFont="1" applyBorder="1" applyAlignment="1">
      <alignment horizontal="right"/>
    </xf>
    <xf numFmtId="0" fontId="23" fillId="0" borderId="0" xfId="0" applyFont="1"/>
    <xf numFmtId="0" fontId="23" fillId="0" borderId="36" xfId="0" applyFont="1" applyBorder="1"/>
    <xf numFmtId="0" fontId="23" fillId="0" borderId="37" xfId="0" applyFont="1" applyBorder="1"/>
    <xf numFmtId="165" fontId="23" fillId="0" borderId="10" xfId="0" applyNumberFormat="1" applyFont="1" applyBorder="1" applyAlignment="1">
      <alignment horizontal="right"/>
    </xf>
    <xf numFmtId="0" fontId="2" fillId="0" borderId="11" xfId="0" applyFont="1" applyBorder="1"/>
    <xf numFmtId="165" fontId="24" fillId="0" borderId="38" xfId="0" applyNumberFormat="1" applyFont="1" applyFill="1" applyBorder="1"/>
    <xf numFmtId="0" fontId="23" fillId="0" borderId="0" xfId="0" applyFont="1" applyFill="1" applyBorder="1"/>
    <xf numFmtId="165" fontId="23" fillId="0" borderId="39" xfId="0" applyNumberFormat="1" applyFont="1" applyBorder="1" applyAlignment="1">
      <alignment horizontal="right"/>
    </xf>
    <xf numFmtId="0" fontId="23" fillId="0" borderId="40" xfId="0" applyFont="1" applyBorder="1"/>
    <xf numFmtId="165" fontId="23" fillId="0" borderId="41" xfId="0" applyNumberFormat="1" applyFont="1" applyBorder="1" applyAlignment="1">
      <alignment horizontal="right"/>
    </xf>
    <xf numFmtId="165" fontId="2" fillId="0" borderId="38" xfId="0" applyNumberFormat="1" applyFont="1" applyBorder="1" applyAlignment="1">
      <alignment horizontal="right"/>
    </xf>
    <xf numFmtId="0" fontId="2" fillId="25" borderId="42" xfId="0" applyFont="1" applyFill="1" applyBorder="1"/>
    <xf numFmtId="165" fontId="2" fillId="25" borderId="43" xfId="0" applyNumberFormat="1" applyFont="1" applyFill="1" applyBorder="1" applyAlignment="1">
      <alignment horizontal="right"/>
    </xf>
    <xf numFmtId="0" fontId="4" fillId="26" borderId="0" xfId="0" applyFont="1" applyFill="1"/>
    <xf numFmtId="0" fontId="4" fillId="26" borderId="0" xfId="0" applyFont="1" applyFill="1" applyBorder="1"/>
    <xf numFmtId="49" fontId="4" fillId="26" borderId="0" xfId="0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justify" vertical="center"/>
    </xf>
    <xf numFmtId="0" fontId="29" fillId="26" borderId="36" xfId="0" applyFont="1" applyFill="1" applyBorder="1"/>
    <xf numFmtId="167" fontId="29" fillId="26" borderId="39" xfId="42" applyNumberFormat="1" applyFont="1" applyFill="1" applyBorder="1"/>
    <xf numFmtId="0" fontId="29" fillId="26" borderId="36" xfId="0" quotePrefix="1" applyFont="1" applyFill="1" applyBorder="1" applyAlignment="1">
      <alignment horizontal="left"/>
    </xf>
    <xf numFmtId="0" fontId="4" fillId="28" borderId="0" xfId="0" applyFont="1" applyFill="1"/>
    <xf numFmtId="0" fontId="4" fillId="28" borderId="0" xfId="0" applyFont="1" applyFill="1" applyAlignment="1">
      <alignment vertical="center"/>
    </xf>
    <xf numFmtId="0" fontId="4" fillId="28" borderId="0" xfId="0" applyFont="1" applyFill="1" applyAlignment="1">
      <alignment horizontal="justify" vertical="center"/>
    </xf>
    <xf numFmtId="0" fontId="4" fillId="28" borderId="0" xfId="0" applyFont="1" applyFill="1" applyBorder="1" applyAlignment="1">
      <alignment vertical="center"/>
    </xf>
    <xf numFmtId="0" fontId="4" fillId="28" borderId="0" xfId="0" applyFont="1" applyFill="1" applyBorder="1" applyAlignment="1">
      <alignment horizontal="justify" vertical="center" wrapText="1"/>
    </xf>
    <xf numFmtId="0" fontId="0" fillId="28" borderId="0" xfId="0" applyFill="1" applyAlignment="1">
      <alignment horizontal="justify" vertical="center"/>
    </xf>
    <xf numFmtId="0" fontId="29" fillId="28" borderId="0" xfId="0" applyFont="1" applyFill="1" applyBorder="1" applyAlignment="1">
      <alignment horizontal="justify" vertical="center" wrapText="1"/>
    </xf>
    <xf numFmtId="0" fontId="34" fillId="28" borderId="0" xfId="0" applyFont="1" applyFill="1" applyAlignment="1">
      <alignment horizontal="justify" vertical="center"/>
    </xf>
    <xf numFmtId="0" fontId="0" fillId="28" borderId="0" xfId="0" applyFill="1"/>
    <xf numFmtId="0" fontId="29" fillId="28" borderId="0" xfId="0" applyFont="1" applyFill="1" applyBorder="1"/>
    <xf numFmtId="0" fontId="29" fillId="28" borderId="0" xfId="0" applyFont="1" applyFill="1" applyBorder="1" applyAlignment="1">
      <alignment horizontal="justify"/>
    </xf>
    <xf numFmtId="0" fontId="4" fillId="28" borderId="0" xfId="0" applyFont="1" applyFill="1" applyBorder="1"/>
    <xf numFmtId="0" fontId="31" fillId="28" borderId="0" xfId="0" quotePrefix="1" applyFont="1" applyFill="1" applyBorder="1" applyAlignment="1">
      <alignment horizontal="justify"/>
    </xf>
    <xf numFmtId="167" fontId="29" fillId="28" borderId="0" xfId="0" applyNumberFormat="1" applyFont="1" applyFill="1" applyBorder="1"/>
    <xf numFmtId="0" fontId="2" fillId="28" borderId="0" xfId="0" quotePrefix="1" applyFont="1" applyFill="1" applyBorder="1" applyAlignment="1">
      <alignment horizontal="left"/>
    </xf>
    <xf numFmtId="0" fontId="2" fillId="28" borderId="0" xfId="0" applyFont="1" applyFill="1" applyBorder="1" applyAlignment="1">
      <alignment horizontal="justify"/>
    </xf>
    <xf numFmtId="167" fontId="4" fillId="28" borderId="0" xfId="0" applyNumberFormat="1" applyFont="1" applyFill="1" applyBorder="1"/>
    <xf numFmtId="49" fontId="4" fillId="29" borderId="0" xfId="0" quotePrefix="1" applyNumberFormat="1" applyFont="1" applyFill="1" applyBorder="1" applyAlignment="1">
      <alignment horizontal="center" vertical="center" wrapText="1"/>
    </xf>
    <xf numFmtId="0" fontId="2" fillId="29" borderId="0" xfId="0" quotePrefix="1" applyFont="1" applyFill="1" applyBorder="1" applyAlignment="1">
      <alignment horizontal="center" vertical="center"/>
    </xf>
    <xf numFmtId="0" fontId="2" fillId="29" borderId="0" xfId="0" applyFont="1" applyFill="1" applyBorder="1" applyAlignment="1">
      <alignment horizontal="center" vertical="center"/>
    </xf>
    <xf numFmtId="0" fontId="2" fillId="29" borderId="17" xfId="0" quotePrefix="1" applyFont="1" applyFill="1" applyBorder="1" applyAlignment="1">
      <alignment horizontal="right" vertical="center" wrapText="1"/>
    </xf>
    <xf numFmtId="167" fontId="2" fillId="29" borderId="17" xfId="0" applyNumberFormat="1" applyFont="1" applyFill="1" applyBorder="1" applyAlignment="1">
      <alignment vertical="center" wrapText="1"/>
    </xf>
    <xf numFmtId="0" fontId="4" fillId="29" borderId="32" xfId="0" applyFont="1" applyFill="1" applyBorder="1" applyAlignment="1">
      <alignment horizontal="center" vertical="center"/>
    </xf>
    <xf numFmtId="167" fontId="2" fillId="29" borderId="18" xfId="0" applyNumberFormat="1" applyFont="1" applyFill="1" applyBorder="1" applyAlignment="1">
      <alignment vertical="center" wrapText="1"/>
    </xf>
    <xf numFmtId="0" fontId="4" fillId="29" borderId="32" xfId="0" applyFont="1" applyFill="1" applyBorder="1" applyAlignment="1">
      <alignment horizontal="center"/>
    </xf>
    <xf numFmtId="167" fontId="2" fillId="29" borderId="18" xfId="42" applyNumberFormat="1" applyFont="1" applyFill="1" applyBorder="1" applyAlignment="1">
      <alignment vertical="center" wrapText="1"/>
    </xf>
    <xf numFmtId="166" fontId="4" fillId="29" borderId="32" xfId="0" applyNumberFormat="1" applyFont="1" applyFill="1" applyBorder="1" applyAlignment="1">
      <alignment horizontal="center"/>
    </xf>
    <xf numFmtId="0" fontId="4" fillId="29" borderId="0" xfId="0" applyFont="1" applyFill="1"/>
    <xf numFmtId="0" fontId="2" fillId="29" borderId="45" xfId="0" quotePrefix="1" applyFont="1" applyFill="1" applyBorder="1" applyAlignment="1">
      <alignment horizontal="right" wrapText="1"/>
    </xf>
    <xf numFmtId="0" fontId="4" fillId="29" borderId="0" xfId="0" quotePrefix="1" applyFont="1" applyFill="1" applyBorder="1" applyAlignment="1">
      <alignment horizontal="justify" vertical="center" wrapText="1"/>
    </xf>
    <xf numFmtId="0" fontId="4" fillId="29" borderId="0" xfId="0" applyFont="1" applyFill="1" applyBorder="1" applyAlignment="1">
      <alignment horizontal="justify" vertical="center" wrapText="1"/>
    </xf>
    <xf numFmtId="0" fontId="31" fillId="29" borderId="0" xfId="0" quotePrefix="1" applyFont="1" applyFill="1" applyBorder="1" applyAlignment="1">
      <alignment vertical="center" wrapText="1"/>
    </xf>
    <xf numFmtId="0" fontId="29" fillId="29" borderId="0" xfId="0" applyFont="1" applyFill="1" applyBorder="1" applyAlignment="1">
      <alignment horizontal="justify" vertical="center" wrapText="1"/>
    </xf>
    <xf numFmtId="0" fontId="29" fillId="29" borderId="0" xfId="0" applyFont="1" applyFill="1"/>
    <xf numFmtId="0" fontId="29" fillId="29" borderId="18" xfId="0" applyFont="1" applyFill="1" applyBorder="1" applyAlignment="1">
      <alignment horizontal="left"/>
    </xf>
    <xf numFmtId="167" fontId="29" fillId="29" borderId="48" xfId="42" applyNumberFormat="1" applyFont="1" applyFill="1" applyBorder="1" applyAlignment="1">
      <alignment horizontal="right"/>
    </xf>
    <xf numFmtId="0" fontId="29" fillId="29" borderId="47" xfId="0" applyFont="1" applyFill="1" applyBorder="1" applyAlignment="1">
      <alignment horizontal="left"/>
    </xf>
    <xf numFmtId="167" fontId="29" fillId="29" borderId="36" xfId="42" applyNumberFormat="1" applyFont="1" applyFill="1" applyBorder="1" applyAlignment="1">
      <alignment horizontal="right"/>
    </xf>
    <xf numFmtId="0" fontId="29" fillId="29" borderId="47" xfId="0" quotePrefix="1" applyFont="1" applyFill="1" applyBorder="1" applyAlignment="1">
      <alignment horizontal="left"/>
    </xf>
    <xf numFmtId="167" fontId="29" fillId="29" borderId="20" xfId="42" applyNumberFormat="1" applyFont="1" applyFill="1" applyBorder="1" applyAlignment="1">
      <alignment horizontal="right"/>
    </xf>
    <xf numFmtId="167" fontId="31" fillId="29" borderId="17" xfId="42" applyNumberFormat="1" applyFont="1" applyFill="1" applyBorder="1" applyAlignment="1">
      <alignment horizontal="right"/>
    </xf>
    <xf numFmtId="0" fontId="29" fillId="29" borderId="0" xfId="0" applyFont="1" applyFill="1" applyAlignment="1">
      <alignment horizontal="justify"/>
    </xf>
    <xf numFmtId="0" fontId="31" fillId="29" borderId="21" xfId="0" applyFont="1" applyFill="1" applyBorder="1" applyAlignment="1">
      <alignment horizontal="left"/>
    </xf>
    <xf numFmtId="0" fontId="31" fillId="29" borderId="0" xfId="0" applyFont="1" applyFill="1" applyBorder="1"/>
    <xf numFmtId="165" fontId="31" fillId="29" borderId="0" xfId="0" applyNumberFormat="1" applyFont="1" applyFill="1" applyBorder="1"/>
    <xf numFmtId="0" fontId="29" fillId="29" borderId="0" xfId="0" applyFont="1" applyFill="1" applyBorder="1"/>
    <xf numFmtId="0" fontId="29" fillId="29" borderId="0" xfId="0" applyFont="1" applyFill="1" applyBorder="1" applyAlignment="1">
      <alignment horizontal="justify"/>
    </xf>
    <xf numFmtId="167" fontId="29" fillId="29" borderId="48" xfId="0" applyNumberFormat="1" applyFont="1" applyFill="1" applyBorder="1"/>
    <xf numFmtId="0" fontId="2" fillId="29" borderId="0" xfId="0" applyFont="1" applyFill="1" applyBorder="1"/>
    <xf numFmtId="165" fontId="2" fillId="29" borderId="0" xfId="0" applyNumberFormat="1" applyFont="1" applyFill="1" applyBorder="1"/>
    <xf numFmtId="0" fontId="4" fillId="29" borderId="0" xfId="0" applyFont="1" applyFill="1" applyBorder="1"/>
    <xf numFmtId="167" fontId="29" fillId="29" borderId="34" xfId="0" applyNumberFormat="1" applyFont="1" applyFill="1" applyBorder="1"/>
    <xf numFmtId="167" fontId="29" fillId="29" borderId="17" xfId="0" applyNumberFormat="1" applyFont="1" applyFill="1" applyBorder="1"/>
    <xf numFmtId="0" fontId="4" fillId="29" borderId="0" xfId="0" applyFont="1" applyFill="1" applyBorder="1" applyAlignment="1">
      <alignment horizontal="left" vertical="center"/>
    </xf>
    <xf numFmtId="0" fontId="4" fillId="29" borderId="0" xfId="0" applyFont="1" applyFill="1" applyBorder="1" applyAlignment="1">
      <alignment horizontal="right" vertical="center"/>
    </xf>
    <xf numFmtId="0" fontId="4" fillId="29" borderId="0" xfId="0" applyFont="1" applyFill="1" applyBorder="1" applyAlignment="1">
      <alignment horizontal="right"/>
    </xf>
    <xf numFmtId="0" fontId="4" fillId="29" borderId="0" xfId="0" applyFont="1" applyFill="1" applyBorder="1" applyAlignment="1">
      <alignment vertical="center"/>
    </xf>
    <xf numFmtId="0" fontId="4" fillId="29" borderId="0" xfId="0" applyFont="1" applyFill="1" applyBorder="1"/>
    <xf numFmtId="0" fontId="2" fillId="29" borderId="0" xfId="0" applyFont="1" applyFill="1" applyAlignment="1">
      <alignment horizontal="center" wrapText="1"/>
    </xf>
    <xf numFmtId="0" fontId="4" fillId="29" borderId="46" xfId="0" applyFont="1" applyFill="1" applyBorder="1"/>
    <xf numFmtId="0" fontId="4" fillId="29" borderId="0" xfId="0" quotePrefix="1" applyFont="1" applyFill="1" applyAlignment="1">
      <alignment horizontal="justify" vertical="top" wrapText="1"/>
    </xf>
    <xf numFmtId="0" fontId="4" fillId="29" borderId="0" xfId="0" applyFont="1" applyFill="1" applyAlignment="1">
      <alignment horizontal="justify" vertical="top" wrapText="1"/>
    </xf>
    <xf numFmtId="167" fontId="2" fillId="29" borderId="0" xfId="0" applyNumberFormat="1" applyFont="1" applyFill="1" applyAlignment="1">
      <alignment wrapText="1"/>
    </xf>
    <xf numFmtId="0" fontId="2" fillId="29" borderId="44" xfId="0" quotePrefix="1" applyFont="1" applyFill="1" applyBorder="1" applyAlignment="1">
      <alignment horizontal="right" vertical="center" wrapText="1"/>
    </xf>
    <xf numFmtId="0" fontId="2" fillId="29" borderId="17" xfId="0" quotePrefix="1" applyFont="1" applyFill="1" applyBorder="1" applyAlignment="1">
      <alignment horizontal="right" vertical="center" wrapText="1"/>
    </xf>
    <xf numFmtId="0" fontId="4" fillId="29" borderId="0" xfId="0" applyFont="1" applyFill="1" applyAlignment="1">
      <alignment horizontal="right"/>
    </xf>
    <xf numFmtId="0" fontId="4" fillId="29" borderId="32" xfId="0" applyFont="1" applyFill="1" applyBorder="1" applyAlignment="1">
      <alignment vertical="center"/>
    </xf>
    <xf numFmtId="0" fontId="2" fillId="29" borderId="32" xfId="0" quotePrefix="1" applyFont="1" applyFill="1" applyBorder="1" applyAlignment="1">
      <alignment horizontal="left" vertical="center"/>
    </xf>
    <xf numFmtId="0" fontId="4" fillId="29" borderId="32" xfId="0" applyFont="1" applyFill="1" applyBorder="1" applyAlignment="1">
      <alignment horizontal="justify" vertical="center"/>
    </xf>
    <xf numFmtId="0" fontId="4" fillId="29" borderId="32" xfId="0" applyFont="1" applyFill="1" applyBorder="1" applyAlignment="1">
      <alignment horizontal="center" vertical="center"/>
    </xf>
    <xf numFmtId="0" fontId="23" fillId="29" borderId="0" xfId="0" applyFont="1" applyFill="1" applyAlignment="1">
      <alignment horizontal="justify" vertical="center"/>
    </xf>
    <xf numFmtId="49" fontId="4" fillId="29" borderId="0" xfId="0" quotePrefix="1" applyNumberFormat="1" applyFont="1" applyFill="1" applyBorder="1" applyAlignment="1">
      <alignment horizontal="center" vertical="top" wrapText="1"/>
    </xf>
    <xf numFmtId="0" fontId="28" fillId="29" borderId="0" xfId="0" quotePrefix="1" applyFont="1" applyFill="1" applyBorder="1" applyAlignment="1">
      <alignment horizontal="center" vertical="center"/>
    </xf>
    <xf numFmtId="0" fontId="28" fillId="29" borderId="0" xfId="0" applyFont="1" applyFill="1" applyBorder="1" applyAlignment="1">
      <alignment horizontal="center" vertical="center"/>
    </xf>
    <xf numFmtId="0" fontId="2" fillId="29" borderId="0" xfId="0" applyFont="1" applyFill="1" applyAlignment="1">
      <alignment vertical="center"/>
    </xf>
    <xf numFmtId="0" fontId="2" fillId="29" borderId="0" xfId="0" quotePrefix="1" applyFont="1" applyFill="1" applyBorder="1" applyAlignment="1">
      <alignment horizontal="center" vertical="center"/>
    </xf>
    <xf numFmtId="0" fontId="2" fillId="29" borderId="0" xfId="0" applyFont="1" applyFill="1" applyBorder="1" applyAlignment="1">
      <alignment horizontal="center" vertical="center"/>
    </xf>
    <xf numFmtId="0" fontId="23" fillId="29" borderId="0" xfId="0" applyFont="1" applyFill="1" applyAlignment="1">
      <alignment vertical="center"/>
    </xf>
    <xf numFmtId="0" fontId="23" fillId="29" borderId="0" xfId="0" applyFont="1" applyFill="1" applyBorder="1" applyAlignment="1">
      <alignment horizontal="center"/>
    </xf>
    <xf numFmtId="0" fontId="23" fillId="29" borderId="32" xfId="0" applyFont="1" applyFill="1" applyBorder="1" applyAlignment="1">
      <alignment horizontal="center"/>
    </xf>
    <xf numFmtId="0" fontId="2" fillId="29" borderId="49" xfId="0" quotePrefix="1" applyFont="1" applyFill="1" applyBorder="1" applyAlignment="1">
      <alignment horizontal="left" vertical="center" wrapText="1"/>
    </xf>
    <xf numFmtId="0" fontId="2" fillId="29" borderId="44" xfId="0" applyFont="1" applyFill="1" applyBorder="1" applyAlignment="1">
      <alignment horizontal="justify" vertical="center" wrapText="1"/>
    </xf>
    <xf numFmtId="0" fontId="31" fillId="29" borderId="49" xfId="0" quotePrefix="1" applyFont="1" applyFill="1" applyBorder="1" applyAlignment="1">
      <alignment horizontal="justify"/>
    </xf>
    <xf numFmtId="0" fontId="29" fillId="29" borderId="44" xfId="0" applyFont="1" applyFill="1" applyBorder="1" applyAlignment="1">
      <alignment horizontal="justify"/>
    </xf>
    <xf numFmtId="0" fontId="29" fillId="29" borderId="17" xfId="0" applyFont="1" applyFill="1" applyBorder="1" applyAlignment="1">
      <alignment horizontal="justify"/>
    </xf>
    <xf numFmtId="0" fontId="29" fillId="29" borderId="39" xfId="0" applyFont="1" applyFill="1" applyBorder="1" applyAlignment="1">
      <alignment horizontal="justify"/>
    </xf>
    <xf numFmtId="0" fontId="29" fillId="29" borderId="50" xfId="0" applyFont="1" applyFill="1" applyBorder="1" applyAlignment="1">
      <alignment horizontal="justify"/>
    </xf>
    <xf numFmtId="0" fontId="29" fillId="29" borderId="36" xfId="0" applyFont="1" applyFill="1" applyBorder="1" applyAlignment="1">
      <alignment horizontal="justify"/>
    </xf>
    <xf numFmtId="0" fontId="31" fillId="29" borderId="49" xfId="0" quotePrefix="1" applyFont="1" applyFill="1" applyBorder="1" applyAlignment="1">
      <alignment horizontal="center" vertical="center" wrapText="1"/>
    </xf>
    <xf numFmtId="0" fontId="31" fillId="29" borderId="44" xfId="0" applyFont="1" applyFill="1" applyBorder="1" applyAlignment="1">
      <alignment horizontal="center" vertical="center" wrapText="1"/>
    </xf>
    <xf numFmtId="0" fontId="31" fillId="29" borderId="17" xfId="0" applyFont="1" applyFill="1" applyBorder="1" applyAlignment="1">
      <alignment horizontal="center" vertical="center" wrapText="1"/>
    </xf>
    <xf numFmtId="0" fontId="31" fillId="29" borderId="44" xfId="0" quotePrefix="1" applyFont="1" applyFill="1" applyBorder="1" applyAlignment="1">
      <alignment horizontal="center" vertical="center" wrapText="1"/>
    </xf>
    <xf numFmtId="0" fontId="31" fillId="29" borderId="17" xfId="0" quotePrefix="1" applyFont="1" applyFill="1" applyBorder="1" applyAlignment="1">
      <alignment horizontal="center" vertical="center" wrapText="1"/>
    </xf>
    <xf numFmtId="0" fontId="29" fillId="29" borderId="53" xfId="0" applyFont="1" applyFill="1" applyBorder="1" applyAlignment="1">
      <alignment horizontal="justify"/>
    </xf>
    <xf numFmtId="0" fontId="29" fillId="29" borderId="54" xfId="0" applyFont="1" applyFill="1" applyBorder="1" applyAlignment="1">
      <alignment horizontal="justify"/>
    </xf>
    <xf numFmtId="0" fontId="29" fillId="29" borderId="48" xfId="0" applyFont="1" applyFill="1" applyBorder="1" applyAlignment="1">
      <alignment horizontal="justify"/>
    </xf>
    <xf numFmtId="167" fontId="31" fillId="29" borderId="49" xfId="42" applyNumberFormat="1" applyFont="1" applyFill="1" applyBorder="1" applyAlignment="1">
      <alignment horizontal="right"/>
    </xf>
    <xf numFmtId="167" fontId="31" fillId="29" borderId="44" xfId="42" applyNumberFormat="1" applyFont="1" applyFill="1" applyBorder="1" applyAlignment="1">
      <alignment horizontal="right"/>
    </xf>
    <xf numFmtId="167" fontId="31" fillId="29" borderId="17" xfId="42" applyNumberFormat="1" applyFont="1" applyFill="1" applyBorder="1" applyAlignment="1">
      <alignment horizontal="right"/>
    </xf>
    <xf numFmtId="167" fontId="29" fillId="29" borderId="39" xfId="42" applyNumberFormat="1" applyFont="1" applyFill="1" applyBorder="1" applyAlignment="1">
      <alignment horizontal="right"/>
    </xf>
    <xf numFmtId="167" fontId="29" fillId="29" borderId="50" xfId="42" applyNumberFormat="1" applyFont="1" applyFill="1" applyBorder="1" applyAlignment="1">
      <alignment horizontal="right"/>
    </xf>
    <xf numFmtId="167" fontId="29" fillId="29" borderId="36" xfId="42" applyNumberFormat="1" applyFont="1" applyFill="1" applyBorder="1" applyAlignment="1">
      <alignment horizontal="right"/>
    </xf>
    <xf numFmtId="0" fontId="31" fillId="29" borderId="49" xfId="0" applyFont="1" applyFill="1" applyBorder="1" applyAlignment="1">
      <alignment horizontal="justify"/>
    </xf>
    <xf numFmtId="0" fontId="29" fillId="29" borderId="53" xfId="0" quotePrefix="1" applyFont="1" applyFill="1" applyBorder="1" applyAlignment="1">
      <alignment horizontal="justify"/>
    </xf>
    <xf numFmtId="0" fontId="29" fillId="29" borderId="49" xfId="0" applyFont="1" applyFill="1" applyBorder="1" applyAlignment="1">
      <alignment horizontal="right"/>
    </xf>
    <xf numFmtId="0" fontId="29" fillId="29" borderId="44" xfId="0" applyFont="1" applyFill="1" applyBorder="1" applyAlignment="1">
      <alignment horizontal="right"/>
    </xf>
    <xf numFmtId="0" fontId="29" fillId="29" borderId="17" xfId="0" applyFont="1" applyFill="1" applyBorder="1" applyAlignment="1">
      <alignment horizontal="right"/>
    </xf>
    <xf numFmtId="0" fontId="29" fillId="29" borderId="51" xfId="0" applyFont="1" applyFill="1" applyBorder="1" applyAlignment="1">
      <alignment horizontal="justify"/>
    </xf>
    <xf numFmtId="0" fontId="29" fillId="29" borderId="52" xfId="0" applyFont="1" applyFill="1" applyBorder="1" applyAlignment="1">
      <alignment horizontal="justify"/>
    </xf>
    <xf numFmtId="0" fontId="29" fillId="29" borderId="40" xfId="0" applyFont="1" applyFill="1" applyBorder="1" applyAlignment="1">
      <alignment horizontal="justify"/>
    </xf>
    <xf numFmtId="0" fontId="29" fillId="29" borderId="51" xfId="0" quotePrefix="1" applyFont="1" applyFill="1" applyBorder="1" applyAlignment="1">
      <alignment horizontal="justify"/>
    </xf>
    <xf numFmtId="0" fontId="4" fillId="29" borderId="0" xfId="0" quotePrefix="1" applyFont="1" applyFill="1" applyBorder="1" applyAlignment="1">
      <alignment horizontal="justify" vertical="top" wrapText="1"/>
    </xf>
    <xf numFmtId="0" fontId="2" fillId="29" borderId="0" xfId="0" applyFont="1" applyFill="1" applyAlignment="1">
      <alignment horizontal="justify" wrapText="1"/>
    </xf>
    <xf numFmtId="0" fontId="0" fillId="29" borderId="44" xfId="0" applyFill="1" applyBorder="1"/>
    <xf numFmtId="0" fontId="4" fillId="29" borderId="0" xfId="0" applyFont="1" applyFill="1" applyBorder="1" applyAlignment="1">
      <alignment horizontal="left"/>
    </xf>
    <xf numFmtId="0" fontId="23" fillId="29" borderId="46" xfId="0" applyFont="1" applyFill="1" applyBorder="1"/>
    <xf numFmtId="0" fontId="2" fillId="29" borderId="49" xfId="0" quotePrefix="1" applyFont="1" applyFill="1" applyBorder="1" applyAlignment="1">
      <alignment horizontal="justify" vertical="center" wrapText="1"/>
    </xf>
    <xf numFmtId="0" fontId="2" fillId="29" borderId="44" xfId="0" quotePrefix="1" applyFont="1" applyFill="1" applyBorder="1" applyAlignment="1">
      <alignment horizontal="justify" vertical="center" wrapText="1"/>
    </xf>
    <xf numFmtId="0" fontId="2" fillId="29" borderId="46" xfId="0" quotePrefix="1" applyFont="1" applyFill="1" applyBorder="1" applyAlignment="1">
      <alignment horizontal="right" vertical="center" wrapText="1"/>
    </xf>
    <xf numFmtId="0" fontId="4" fillId="29" borderId="0" xfId="0" applyFont="1" applyFill="1" applyAlignment="1">
      <alignment vertical="top" wrapText="1"/>
    </xf>
    <xf numFmtId="0" fontId="2" fillId="29" borderId="44" xfId="0" applyFont="1" applyFill="1" applyBorder="1" applyAlignment="1">
      <alignment horizontal="right" vertical="center" wrapText="1"/>
    </xf>
    <xf numFmtId="0" fontId="4" fillId="29" borderId="0" xfId="0" applyFont="1" applyFill="1"/>
    <xf numFmtId="0" fontId="4" fillId="29" borderId="32" xfId="0" applyFont="1" applyFill="1" applyBorder="1"/>
    <xf numFmtId="0" fontId="33" fillId="29" borderId="0" xfId="0" quotePrefix="1" applyFont="1" applyFill="1" applyBorder="1" applyAlignment="1">
      <alignment horizontal="center" vertical="top" wrapText="1"/>
    </xf>
    <xf numFmtId="0" fontId="4" fillId="29" borderId="0" xfId="0" quotePrefix="1" applyFont="1" applyFill="1" applyAlignment="1">
      <alignment horizontal="left" vertical="top" wrapText="1"/>
    </xf>
    <xf numFmtId="0" fontId="4" fillId="29" borderId="0" xfId="0" applyFont="1" applyFill="1" applyAlignment="1">
      <alignment horizontal="left"/>
    </xf>
    <xf numFmtId="49" fontId="4" fillId="26" borderId="0" xfId="0" quotePrefix="1" applyNumberFormat="1" applyFont="1" applyFill="1" applyBorder="1" applyAlignment="1">
      <alignment horizontal="center" vertical="top" wrapText="1"/>
    </xf>
    <xf numFmtId="0" fontId="4" fillId="26" borderId="0" xfId="0" quotePrefix="1" applyFont="1" applyFill="1" applyBorder="1" applyAlignment="1">
      <alignment horizontal="justify" vertical="center" wrapText="1"/>
    </xf>
    <xf numFmtId="0" fontId="4" fillId="26" borderId="0" xfId="0" applyFont="1" applyFill="1" applyBorder="1" applyAlignment="1">
      <alignment horizontal="justify" vertical="center" wrapText="1"/>
    </xf>
    <xf numFmtId="0" fontId="2" fillId="26" borderId="0" xfId="0" quotePrefix="1" applyFont="1" applyFill="1" applyBorder="1" applyAlignment="1">
      <alignment horizontal="left" vertical="center" wrapText="1"/>
    </xf>
    <xf numFmtId="0" fontId="2" fillId="26" borderId="0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27" borderId="49" xfId="0" quotePrefix="1" applyFont="1" applyFill="1" applyBorder="1" applyAlignment="1">
      <alignment horizontal="left" vertical="top" wrapText="1"/>
    </xf>
    <xf numFmtId="0" fontId="2" fillId="27" borderId="44" xfId="0" applyFont="1" applyFill="1" applyBorder="1" applyAlignment="1">
      <alignment vertical="top" wrapText="1"/>
    </xf>
    <xf numFmtId="0" fontId="2" fillId="27" borderId="17" xfId="0" applyFont="1" applyFill="1" applyBorder="1" applyAlignment="1">
      <alignment vertical="top" wrapText="1"/>
    </xf>
    <xf numFmtId="0" fontId="2" fillId="24" borderId="55" xfId="0" applyFont="1" applyFill="1" applyBorder="1" applyAlignment="1">
      <alignment horizontal="center" vertical="center" wrapText="1"/>
    </xf>
    <xf numFmtId="0" fontId="2" fillId="24" borderId="56" xfId="0" applyFont="1" applyFill="1" applyBorder="1" applyAlignment="1">
      <alignment horizontal="center" vertical="center" wrapText="1"/>
    </xf>
    <xf numFmtId="0" fontId="2" fillId="24" borderId="57" xfId="0" applyFont="1" applyFill="1" applyBorder="1" applyAlignment="1">
      <alignment horizontal="center" vertical="center" wrapText="1"/>
    </xf>
    <xf numFmtId="0" fontId="2" fillId="24" borderId="58" xfId="0" applyFont="1" applyFill="1" applyBorder="1" applyAlignment="1">
      <alignment horizontal="center" vertical="center" wrapText="1"/>
    </xf>
    <xf numFmtId="0" fontId="2" fillId="24" borderId="59" xfId="0" applyFont="1" applyFill="1" applyBorder="1" applyAlignment="1">
      <alignment horizontal="center" vertical="center" wrapText="1"/>
    </xf>
    <xf numFmtId="0" fontId="2" fillId="24" borderId="60" xfId="0" applyFont="1" applyFill="1" applyBorder="1" applyAlignment="1">
      <alignment horizontal="center" vertical="center" wrapText="1"/>
    </xf>
    <xf numFmtId="0" fontId="2" fillId="24" borderId="61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16" xfId="0" applyFont="1" applyFill="1" applyBorder="1" applyAlignment="1">
      <alignment horizontal="center" vertical="center" wrapText="1"/>
    </xf>
    <xf numFmtId="0" fontId="2" fillId="27" borderId="49" xfId="0" applyFont="1" applyFill="1" applyBorder="1" applyAlignment="1">
      <alignment vertical="top" wrapText="1"/>
    </xf>
    <xf numFmtId="0" fontId="2" fillId="24" borderId="62" xfId="0" applyFont="1" applyFill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4" borderId="63" xfId="0" applyFont="1" applyFill="1" applyBorder="1" applyAlignment="1">
      <alignment horizontal="center" vertical="center" wrapText="1"/>
    </xf>
    <xf numFmtId="0" fontId="2" fillId="24" borderId="64" xfId="0" applyFont="1" applyFill="1" applyBorder="1" applyAlignment="1">
      <alignment horizontal="center" vertical="center" wrapText="1"/>
    </xf>
    <xf numFmtId="0" fontId="2" fillId="24" borderId="6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27" borderId="18" xfId="0" applyFont="1" applyFill="1" applyBorder="1" applyAlignment="1">
      <alignment vertical="top" wrapText="1"/>
    </xf>
    <xf numFmtId="0" fontId="24" fillId="24" borderId="49" xfId="0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 wrapText="1"/>
    </xf>
    <xf numFmtId="0" fontId="25" fillId="0" borderId="0" xfId="0" applyFont="1"/>
    <xf numFmtId="0" fontId="4" fillId="24" borderId="49" xfId="0" applyFont="1" applyFill="1" applyBorder="1" applyAlignment="1">
      <alignment horizontal="left"/>
    </xf>
    <xf numFmtId="0" fontId="4" fillId="24" borderId="17" xfId="0" applyFont="1" applyFill="1" applyBorder="1" applyAlignment="1">
      <alignment horizontal="left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  <cellStyle name="Valuta" xfId="42" builtinId="4"/>
  </cellStyles>
  <dxfs count="1">
    <dxf>
      <fill>
        <patternFill patternType="lightUp">
          <f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0</xdr:row>
      <xdr:rowOff>38100</xdr:rowOff>
    </xdr:from>
    <xdr:to>
      <xdr:col>9</xdr:col>
      <xdr:colOff>1019175</xdr:colOff>
      <xdr:row>0</xdr:row>
      <xdr:rowOff>676275</xdr:rowOff>
    </xdr:to>
    <xdr:pic>
      <xdr:nvPicPr>
        <xdr:cNvPr id="1174" name="Picture 10" descr="logo_a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810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762000</xdr:colOff>
      <xdr:row>0</xdr:row>
      <xdr:rowOff>409575</xdr:rowOff>
    </xdr:to>
    <xdr:pic>
      <xdr:nvPicPr>
        <xdr:cNvPr id="1175" name="Picture 11" descr="logo_arpa_molise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466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381000</xdr:colOff>
      <xdr:row>56</xdr:row>
      <xdr:rowOff>38100</xdr:rowOff>
    </xdr:from>
    <xdr:ext cx="638175" cy="638175"/>
    <xdr:pic>
      <xdr:nvPicPr>
        <xdr:cNvPr id="4" name="Picture 10" descr="logo_a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810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56</xdr:row>
      <xdr:rowOff>38100</xdr:rowOff>
    </xdr:from>
    <xdr:ext cx="1466850" cy="371475"/>
    <xdr:pic>
      <xdr:nvPicPr>
        <xdr:cNvPr id="5" name="Picture 11" descr="logo_arpa_molise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466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0</xdr:row>
      <xdr:rowOff>0</xdr:rowOff>
    </xdr:from>
    <xdr:to>
      <xdr:col>10</xdr:col>
      <xdr:colOff>314325</xdr:colOff>
      <xdr:row>0</xdr:row>
      <xdr:rowOff>638175</xdr:rowOff>
    </xdr:to>
    <xdr:pic>
      <xdr:nvPicPr>
        <xdr:cNvPr id="2099" name="Picture 5" descr="logo_a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628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100" name="Picture 6" descr="logo_arpa_molise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66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zoomScaleNormal="100" zoomScaleSheetLayoutView="100" workbookViewId="0">
      <selection activeCell="A10" sqref="A10:J10"/>
    </sheetView>
  </sheetViews>
  <sheetFormatPr defaultRowHeight="12.75" x14ac:dyDescent="0.2"/>
  <cols>
    <col min="1" max="1" width="11.140625" style="58" customWidth="1"/>
    <col min="2" max="2" width="15.5703125" style="58" customWidth="1"/>
    <col min="3" max="3" width="6" style="58" customWidth="1"/>
    <col min="4" max="4" width="12.7109375" style="58" bestFit="1" customWidth="1"/>
    <col min="5" max="6" width="9.140625" style="58"/>
    <col min="7" max="7" width="15.42578125" style="58" customWidth="1"/>
    <col min="8" max="8" width="6.7109375" style="58" customWidth="1"/>
    <col min="9" max="9" width="7.7109375" style="58" customWidth="1"/>
    <col min="10" max="10" width="15.85546875" style="58" bestFit="1" customWidth="1"/>
    <col min="11" max="16384" width="9.140625" style="58"/>
  </cols>
  <sheetData>
    <row r="1" spans="1:10" ht="66" customHeight="1" x14ac:dyDescent="0.2">
      <c r="A1" s="129" t="s">
        <v>107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s="59" customFormat="1" ht="12.7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</row>
    <row r="3" spans="1:10" s="59" customFormat="1" ht="15" x14ac:dyDescent="0.2">
      <c r="A3" s="130" t="s">
        <v>118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59" customFormat="1" x14ac:dyDescent="0.2">
      <c r="A4" s="133" t="s">
        <v>108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9" customFormat="1" x14ac:dyDescent="0.2">
      <c r="A5" s="76"/>
      <c r="B5" s="77"/>
      <c r="C5" s="77"/>
      <c r="D5" s="77"/>
      <c r="E5" s="77"/>
      <c r="F5" s="77"/>
      <c r="G5" s="77"/>
      <c r="H5" s="77"/>
      <c r="I5" s="77"/>
      <c r="J5" s="77"/>
    </row>
    <row r="6" spans="1:10" s="59" customFormat="1" ht="15" customHeight="1" x14ac:dyDescent="0.2">
      <c r="A6" s="132" t="s">
        <v>0</v>
      </c>
      <c r="B6" s="132"/>
      <c r="C6" s="124"/>
      <c r="D6" s="124"/>
      <c r="E6" s="124"/>
      <c r="F6" s="124"/>
      <c r="G6" s="124"/>
      <c r="H6" s="124"/>
      <c r="I6" s="124"/>
      <c r="J6" s="124"/>
    </row>
    <row r="7" spans="1:10" s="59" customFormat="1" ht="9.9499999999999993" customHeight="1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</row>
    <row r="8" spans="1:10" s="59" customFormat="1" ht="5.0999999999999996" customHeight="1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</row>
    <row r="9" spans="1:10" s="60" customFormat="1" ht="25.5" customHeight="1" x14ac:dyDescent="0.2">
      <c r="A9" s="125" t="s">
        <v>106</v>
      </c>
      <c r="B9" s="126"/>
      <c r="C9" s="126"/>
      <c r="D9" s="126"/>
      <c r="E9" s="126"/>
      <c r="F9" s="126"/>
      <c r="G9" s="126"/>
      <c r="H9" s="126"/>
      <c r="I9" s="127"/>
      <c r="J9" s="127"/>
    </row>
    <row r="10" spans="1:10" s="60" customFormat="1" ht="5.0999999999999996" customHeight="1" x14ac:dyDescent="0.2">
      <c r="A10" s="128"/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0" ht="15" customHeight="1" x14ac:dyDescent="0.2">
      <c r="A11" s="136"/>
      <c r="B11" s="136"/>
      <c r="C11" s="136"/>
      <c r="D11" s="136"/>
      <c r="E11" s="136"/>
      <c r="F11" s="136"/>
      <c r="G11" s="136"/>
      <c r="H11" s="136"/>
      <c r="I11" s="136"/>
      <c r="J11" s="137"/>
    </row>
    <row r="12" spans="1:10" s="59" customFormat="1" ht="15" customHeight="1" x14ac:dyDescent="0.2">
      <c r="A12" s="138" t="s">
        <v>109</v>
      </c>
      <c r="B12" s="139"/>
      <c r="C12" s="139"/>
      <c r="D12" s="139"/>
      <c r="E12" s="139"/>
      <c r="F12" s="139"/>
      <c r="G12" s="139"/>
      <c r="H12" s="139"/>
      <c r="I12" s="78" t="s">
        <v>78</v>
      </c>
      <c r="J12" s="79">
        <f>'Tariffa rilascio'!B6</f>
        <v>0</v>
      </c>
    </row>
    <row r="13" spans="1:10" s="59" customFormat="1" ht="5.0999999999999996" customHeight="1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</row>
    <row r="14" spans="1:10" s="61" customFormat="1" ht="15" customHeight="1" x14ac:dyDescent="0.2">
      <c r="A14" s="114" t="s">
        <v>3</v>
      </c>
      <c r="B14" s="114"/>
      <c r="C14" s="114"/>
      <c r="D14" s="114"/>
      <c r="E14" s="114"/>
      <c r="F14" s="114"/>
      <c r="G14" s="114"/>
      <c r="H14" s="112" t="s">
        <v>1</v>
      </c>
      <c r="I14" s="112"/>
      <c r="J14" s="80">
        <v>0</v>
      </c>
    </row>
    <row r="15" spans="1:10" s="61" customFormat="1" ht="5.0999999999999996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</row>
    <row r="16" spans="1:10" s="61" customFormat="1" ht="15" customHeight="1" x14ac:dyDescent="0.2">
      <c r="A16" s="111" t="s">
        <v>4</v>
      </c>
      <c r="B16" s="111"/>
      <c r="C16" s="111"/>
      <c r="D16" s="111"/>
      <c r="E16" s="111"/>
      <c r="F16" s="111"/>
      <c r="G16" s="111"/>
      <c r="H16" s="112" t="s">
        <v>1</v>
      </c>
      <c r="I16" s="112"/>
      <c r="J16" s="80">
        <v>0</v>
      </c>
    </row>
    <row r="17" spans="1:10" s="61" customFormat="1" ht="5.0999999999999996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</row>
    <row r="18" spans="1:10" s="61" customFormat="1" ht="15" customHeight="1" x14ac:dyDescent="0.2">
      <c r="A18" s="111" t="s">
        <v>5</v>
      </c>
      <c r="B18" s="111"/>
      <c r="C18" s="111"/>
      <c r="D18" s="111"/>
      <c r="E18" s="111"/>
      <c r="F18" s="111"/>
      <c r="G18" s="111"/>
      <c r="H18" s="112" t="s">
        <v>1</v>
      </c>
      <c r="I18" s="112"/>
      <c r="J18" s="80">
        <v>0</v>
      </c>
    </row>
    <row r="19" spans="1:10" s="61" customFormat="1" ht="5.0999999999999996" customHeight="1" x14ac:dyDescent="0.2">
      <c r="A19" s="114"/>
      <c r="B19" s="114"/>
      <c r="C19" s="114"/>
      <c r="D19" s="114"/>
      <c r="E19" s="114"/>
      <c r="F19" s="114"/>
      <c r="G19" s="114"/>
      <c r="H19" s="114"/>
      <c r="I19" s="114"/>
      <c r="J19" s="114"/>
    </row>
    <row r="20" spans="1:10" s="61" customFormat="1" ht="15" customHeight="1" x14ac:dyDescent="0.2">
      <c r="A20" s="111" t="s">
        <v>6</v>
      </c>
      <c r="B20" s="111"/>
      <c r="C20" s="111"/>
      <c r="D20" s="111"/>
      <c r="E20" s="111"/>
      <c r="F20" s="111"/>
      <c r="G20" s="111"/>
      <c r="H20" s="112" t="s">
        <v>1</v>
      </c>
      <c r="I20" s="112"/>
      <c r="J20" s="80">
        <v>0</v>
      </c>
    </row>
    <row r="21" spans="1:10" s="59" customFormat="1" ht="5.0999999999999996" customHeight="1" x14ac:dyDescent="0.2">
      <c r="A21" s="114"/>
      <c r="B21" s="114"/>
      <c r="C21" s="114"/>
      <c r="D21" s="114"/>
      <c r="E21" s="114"/>
      <c r="F21" s="114"/>
      <c r="G21" s="114"/>
      <c r="H21" s="114"/>
      <c r="I21" s="114"/>
      <c r="J21" s="114"/>
    </row>
    <row r="22" spans="1:10" s="59" customFormat="1" ht="15" customHeight="1" x14ac:dyDescent="0.2">
      <c r="A22" s="111" t="s">
        <v>7</v>
      </c>
      <c r="B22" s="111"/>
      <c r="C22" s="111"/>
      <c r="D22" s="111"/>
      <c r="E22" s="111"/>
      <c r="F22" s="111"/>
      <c r="G22" s="111"/>
      <c r="H22" s="112" t="s">
        <v>1</v>
      </c>
      <c r="I22" s="112"/>
      <c r="J22" s="80">
        <v>0</v>
      </c>
    </row>
    <row r="23" spans="1:10" ht="15" customHeight="1" x14ac:dyDescent="0.2">
      <c r="A23" s="115"/>
      <c r="B23" s="115"/>
      <c r="C23" s="115"/>
      <c r="D23" s="115"/>
      <c r="E23" s="115"/>
      <c r="F23" s="115"/>
      <c r="G23" s="115"/>
      <c r="H23" s="115"/>
      <c r="I23" s="115"/>
      <c r="J23" s="115"/>
    </row>
    <row r="24" spans="1:10" ht="15" customHeight="1" x14ac:dyDescent="0.2">
      <c r="A24" s="138" t="s">
        <v>110</v>
      </c>
      <c r="B24" s="171"/>
      <c r="C24" s="171"/>
      <c r="D24" s="171"/>
      <c r="E24" s="171"/>
      <c r="F24" s="171"/>
      <c r="G24" s="171"/>
      <c r="H24" s="171"/>
      <c r="I24" s="78" t="s">
        <v>79</v>
      </c>
      <c r="J24" s="81">
        <f>'Tariffa rilascio'!B7</f>
        <v>0</v>
      </c>
    </row>
    <row r="25" spans="1:10" ht="5.0999999999999996" customHeight="1" x14ac:dyDescent="0.2">
      <c r="A25" s="173"/>
      <c r="B25" s="173"/>
      <c r="C25" s="173"/>
      <c r="D25" s="173"/>
      <c r="E25" s="173"/>
      <c r="F25" s="173"/>
      <c r="G25" s="173"/>
      <c r="H25" s="173"/>
      <c r="I25" s="173"/>
      <c r="J25" s="173"/>
    </row>
    <row r="26" spans="1:10" ht="15" customHeight="1" x14ac:dyDescent="0.2">
      <c r="A26" s="172" t="s">
        <v>8</v>
      </c>
      <c r="B26" s="172"/>
      <c r="C26" s="172"/>
      <c r="D26" s="172"/>
      <c r="E26" s="172"/>
      <c r="F26" s="172"/>
      <c r="G26" s="172"/>
      <c r="H26" s="113" t="s">
        <v>1</v>
      </c>
      <c r="I26" s="113"/>
      <c r="J26" s="82">
        <v>0</v>
      </c>
    </row>
    <row r="27" spans="1:10" ht="5.0999999999999996" customHeight="1" x14ac:dyDescent="0.2">
      <c r="A27" s="115">
        <v>1</v>
      </c>
      <c r="B27" s="115"/>
      <c r="C27" s="115"/>
      <c r="D27" s="115"/>
      <c r="E27" s="115"/>
      <c r="F27" s="115"/>
      <c r="G27" s="115"/>
      <c r="H27" s="115"/>
      <c r="I27" s="115"/>
      <c r="J27" s="115"/>
    </row>
    <row r="28" spans="1:10" ht="15" customHeight="1" x14ac:dyDescent="0.2">
      <c r="A28" s="172" t="s">
        <v>9</v>
      </c>
      <c r="B28" s="172"/>
      <c r="C28" s="172"/>
      <c r="D28" s="172"/>
      <c r="E28" s="172"/>
      <c r="F28" s="172"/>
      <c r="G28" s="172"/>
      <c r="H28" s="113" t="s">
        <v>1</v>
      </c>
      <c r="I28" s="113"/>
      <c r="J28" s="82">
        <v>0</v>
      </c>
    </row>
    <row r="29" spans="1:10" ht="5.0999999999999996" customHeight="1" x14ac:dyDescent="0.2">
      <c r="A29" s="115"/>
      <c r="B29" s="115"/>
      <c r="C29" s="115"/>
      <c r="D29" s="115"/>
      <c r="E29" s="115"/>
      <c r="F29" s="115"/>
      <c r="G29" s="115"/>
      <c r="H29" s="115"/>
      <c r="I29" s="115"/>
      <c r="J29" s="115"/>
    </row>
    <row r="30" spans="1:10" ht="15" customHeight="1" x14ac:dyDescent="0.2">
      <c r="A30" s="172" t="s">
        <v>10</v>
      </c>
      <c r="B30" s="172"/>
      <c r="C30" s="172"/>
      <c r="D30" s="172"/>
      <c r="E30" s="172"/>
      <c r="F30" s="172"/>
      <c r="G30" s="172"/>
      <c r="H30" s="113" t="s">
        <v>1</v>
      </c>
      <c r="I30" s="113"/>
      <c r="J30" s="82">
        <v>0</v>
      </c>
    </row>
    <row r="31" spans="1:10" ht="5.0999999999999996" customHeight="1" x14ac:dyDescent="0.2">
      <c r="A31" s="115"/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0" ht="15" customHeight="1" x14ac:dyDescent="0.2">
      <c r="A32" s="172" t="s">
        <v>11</v>
      </c>
      <c r="B32" s="172"/>
      <c r="C32" s="172"/>
      <c r="D32" s="172"/>
      <c r="E32" s="172"/>
      <c r="F32" s="172"/>
      <c r="G32" s="172"/>
      <c r="H32" s="113" t="s">
        <v>1</v>
      </c>
      <c r="I32" s="113"/>
      <c r="J32" s="82">
        <v>0</v>
      </c>
    </row>
    <row r="33" spans="1:10" ht="5.0999999999999996" customHeight="1" x14ac:dyDescent="0.2">
      <c r="A33" s="115"/>
      <c r="B33" s="115"/>
      <c r="C33" s="115"/>
      <c r="D33" s="115"/>
      <c r="E33" s="115"/>
      <c r="F33" s="115"/>
      <c r="G33" s="115"/>
      <c r="H33" s="115"/>
      <c r="I33" s="115"/>
      <c r="J33" s="115"/>
    </row>
    <row r="34" spans="1:10" ht="15" customHeight="1" x14ac:dyDescent="0.2">
      <c r="A34" s="172" t="s">
        <v>12</v>
      </c>
      <c r="B34" s="172"/>
      <c r="C34" s="172"/>
      <c r="D34" s="172"/>
      <c r="E34" s="172"/>
      <c r="F34" s="172"/>
      <c r="G34" s="172"/>
      <c r="H34" s="113" t="s">
        <v>1</v>
      </c>
      <c r="I34" s="113"/>
      <c r="J34" s="82">
        <v>0</v>
      </c>
    </row>
    <row r="35" spans="1:10" ht="5.0999999999999996" customHeight="1" x14ac:dyDescent="0.2">
      <c r="A35" s="115"/>
      <c r="B35" s="115"/>
      <c r="C35" s="115"/>
      <c r="D35" s="115"/>
      <c r="E35" s="115"/>
      <c r="F35" s="115"/>
      <c r="G35" s="115"/>
      <c r="H35" s="115"/>
      <c r="I35" s="115"/>
      <c r="J35" s="115"/>
    </row>
    <row r="36" spans="1:10" ht="15" customHeight="1" x14ac:dyDescent="0.2">
      <c r="A36" s="172" t="s">
        <v>13</v>
      </c>
      <c r="B36" s="172"/>
      <c r="C36" s="172"/>
      <c r="D36" s="172"/>
      <c r="E36" s="172"/>
      <c r="F36" s="172"/>
      <c r="G36" s="172"/>
      <c r="H36" s="113" t="s">
        <v>1</v>
      </c>
      <c r="I36" s="113"/>
      <c r="J36" s="82">
        <v>0</v>
      </c>
    </row>
    <row r="37" spans="1:10" ht="15" customHeight="1" x14ac:dyDescent="0.2">
      <c r="A37" s="129"/>
      <c r="B37" s="129"/>
      <c r="C37" s="129"/>
      <c r="D37" s="129"/>
      <c r="E37" s="129"/>
      <c r="F37" s="129"/>
      <c r="G37" s="129"/>
      <c r="H37" s="129"/>
      <c r="I37" s="129"/>
      <c r="J37" s="129"/>
    </row>
    <row r="38" spans="1:10" ht="15" customHeight="1" x14ac:dyDescent="0.2">
      <c r="A38" s="138" t="s">
        <v>111</v>
      </c>
      <c r="B38" s="171"/>
      <c r="C38" s="171"/>
      <c r="D38" s="171"/>
      <c r="E38" s="171"/>
      <c r="F38" s="171"/>
      <c r="G38" s="171"/>
      <c r="H38" s="176" t="s">
        <v>81</v>
      </c>
      <c r="I38" s="176"/>
      <c r="J38" s="83">
        <f>'Tariffa rilascio'!B8</f>
        <v>0</v>
      </c>
    </row>
    <row r="39" spans="1:10" ht="5.0999999999999996" customHeight="1" x14ac:dyDescent="0.2">
      <c r="A39" s="117"/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ht="15" customHeight="1" x14ac:dyDescent="0.2">
      <c r="A40" s="183" t="s">
        <v>38</v>
      </c>
      <c r="B40" s="183"/>
      <c r="C40" s="183"/>
      <c r="D40" s="183"/>
      <c r="E40" s="183"/>
      <c r="F40" s="183"/>
      <c r="G40" s="183"/>
      <c r="H40" s="179"/>
      <c r="I40" s="179"/>
      <c r="J40" s="82" t="s">
        <v>15</v>
      </c>
    </row>
    <row r="41" spans="1:10" ht="15" customHeight="1" x14ac:dyDescent="0.2">
      <c r="A41" s="115"/>
      <c r="B41" s="115"/>
      <c r="C41" s="115"/>
      <c r="D41" s="115"/>
      <c r="E41" s="115"/>
      <c r="F41" s="115"/>
      <c r="G41" s="115"/>
      <c r="H41" s="115"/>
      <c r="I41" s="115"/>
      <c r="J41" s="115"/>
    </row>
    <row r="42" spans="1:10" ht="12.6" customHeight="1" x14ac:dyDescent="0.2">
      <c r="A42" s="138" t="s">
        <v>112</v>
      </c>
      <c r="B42" s="175"/>
      <c r="C42" s="175"/>
      <c r="D42" s="175"/>
      <c r="E42" s="175"/>
      <c r="F42" s="175"/>
      <c r="G42" s="175"/>
      <c r="H42" s="121" t="s">
        <v>84</v>
      </c>
      <c r="I42" s="122"/>
      <c r="J42" s="83">
        <f>J79</f>
        <v>0</v>
      </c>
    </row>
    <row r="43" spans="1:10" ht="27" customHeight="1" x14ac:dyDescent="0.2">
      <c r="A43" s="118" t="s">
        <v>82</v>
      </c>
      <c r="B43" s="119"/>
      <c r="C43" s="119"/>
      <c r="D43" s="119"/>
      <c r="E43" s="119"/>
      <c r="F43" s="119"/>
      <c r="G43" s="119"/>
      <c r="H43" s="123" t="s">
        <v>14</v>
      </c>
      <c r="I43" s="123"/>
      <c r="J43" s="84">
        <v>0</v>
      </c>
    </row>
    <row r="44" spans="1:10" ht="5.0999999999999996" customHeight="1" x14ac:dyDescent="0.2">
      <c r="A44" s="177"/>
      <c r="B44" s="177"/>
      <c r="C44" s="177"/>
      <c r="D44" s="177"/>
      <c r="E44" s="177"/>
      <c r="F44" s="177"/>
      <c r="G44" s="177"/>
      <c r="H44" s="177"/>
      <c r="I44" s="177"/>
      <c r="J44" s="177"/>
    </row>
    <row r="45" spans="1:10" ht="12.6" customHeight="1" x14ac:dyDescent="0.2">
      <c r="A45" s="138" t="s">
        <v>113</v>
      </c>
      <c r="B45" s="175"/>
      <c r="C45" s="175"/>
      <c r="D45" s="175"/>
      <c r="E45" s="175"/>
      <c r="F45" s="175"/>
      <c r="G45" s="175"/>
      <c r="H45" s="178" t="s">
        <v>85</v>
      </c>
      <c r="I45" s="122"/>
      <c r="J45" s="83">
        <f>J80</f>
        <v>0</v>
      </c>
    </row>
    <row r="46" spans="1:10" ht="27" customHeight="1" x14ac:dyDescent="0.2">
      <c r="A46" s="182" t="s">
        <v>83</v>
      </c>
      <c r="B46" s="119"/>
      <c r="C46" s="119"/>
      <c r="D46" s="119"/>
      <c r="E46" s="119"/>
      <c r="F46" s="119"/>
      <c r="G46" s="119"/>
      <c r="H46" s="123" t="s">
        <v>14</v>
      </c>
      <c r="I46" s="123"/>
      <c r="J46" s="84">
        <v>0</v>
      </c>
    </row>
    <row r="47" spans="1:10" ht="15" customHeight="1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</row>
    <row r="48" spans="1:10" ht="15" customHeight="1" x14ac:dyDescent="0.2">
      <c r="A48" s="174" t="s">
        <v>114</v>
      </c>
      <c r="B48" s="175"/>
      <c r="C48" s="175"/>
      <c r="D48" s="175"/>
      <c r="E48" s="175"/>
      <c r="F48" s="175"/>
      <c r="G48" s="121" t="s">
        <v>105</v>
      </c>
      <c r="H48" s="121"/>
      <c r="I48" s="121"/>
      <c r="J48" s="83">
        <f>H50+H51+H52+H53+H54+H55</f>
        <v>0</v>
      </c>
    </row>
    <row r="49" spans="1:11" ht="5.0999999999999996" customHeight="1" x14ac:dyDescent="0.2">
      <c r="A49" s="117"/>
      <c r="B49" s="117"/>
      <c r="C49" s="117"/>
      <c r="D49" s="117"/>
      <c r="E49" s="117"/>
      <c r="F49" s="117"/>
      <c r="G49" s="117"/>
      <c r="H49" s="85"/>
      <c r="I49" s="85"/>
      <c r="J49" s="85"/>
    </row>
    <row r="50" spans="1:11" ht="39.950000000000003" customHeight="1" x14ac:dyDescent="0.25">
      <c r="A50" s="170" t="s">
        <v>39</v>
      </c>
      <c r="B50" s="170"/>
      <c r="C50" s="170"/>
      <c r="D50" s="170"/>
      <c r="E50" s="170"/>
      <c r="F50" s="170"/>
      <c r="G50" s="86" t="s">
        <v>61</v>
      </c>
      <c r="H50" s="120">
        <f>'Tariffa rilascio'!B9</f>
        <v>0</v>
      </c>
      <c r="I50" s="120"/>
      <c r="J50" s="82" t="s">
        <v>2</v>
      </c>
    </row>
    <row r="51" spans="1:11" ht="39.950000000000003" customHeight="1" x14ac:dyDescent="0.25">
      <c r="A51" s="170" t="s">
        <v>40</v>
      </c>
      <c r="B51" s="170"/>
      <c r="C51" s="170"/>
      <c r="D51" s="170"/>
      <c r="E51" s="170"/>
      <c r="F51" s="170"/>
      <c r="G51" s="86" t="s">
        <v>62</v>
      </c>
      <c r="H51" s="120">
        <f>'Tariffa rilascio'!B10</f>
        <v>0</v>
      </c>
      <c r="I51" s="120"/>
      <c r="J51" s="82" t="s">
        <v>2</v>
      </c>
    </row>
    <row r="52" spans="1:11" ht="39.950000000000003" customHeight="1" x14ac:dyDescent="0.25">
      <c r="A52" s="170" t="s">
        <v>41</v>
      </c>
      <c r="B52" s="170"/>
      <c r="C52" s="170"/>
      <c r="D52" s="170"/>
      <c r="E52" s="170"/>
      <c r="F52" s="170"/>
      <c r="G52" s="86" t="s">
        <v>63</v>
      </c>
      <c r="H52" s="120">
        <f>'Tariffa rilascio'!B11</f>
        <v>0</v>
      </c>
      <c r="I52" s="120"/>
      <c r="J52" s="82" t="s">
        <v>2</v>
      </c>
    </row>
    <row r="53" spans="1:11" ht="29.25" customHeight="1" x14ac:dyDescent="0.25">
      <c r="A53" s="170" t="s">
        <v>42</v>
      </c>
      <c r="B53" s="170"/>
      <c r="C53" s="170"/>
      <c r="D53" s="170"/>
      <c r="E53" s="170"/>
      <c r="F53" s="170"/>
      <c r="G53" s="86" t="s">
        <v>64</v>
      </c>
      <c r="H53" s="120">
        <f>'Tariffa rilascio'!B12</f>
        <v>0</v>
      </c>
      <c r="I53" s="120"/>
      <c r="J53" s="82" t="s">
        <v>2</v>
      </c>
    </row>
    <row r="54" spans="1:11" ht="39.950000000000003" customHeight="1" x14ac:dyDescent="0.25">
      <c r="A54" s="170" t="s">
        <v>43</v>
      </c>
      <c r="B54" s="170"/>
      <c r="C54" s="170"/>
      <c r="D54" s="170"/>
      <c r="E54" s="170"/>
      <c r="F54" s="170"/>
      <c r="G54" s="86" t="s">
        <v>65</v>
      </c>
      <c r="H54" s="120">
        <f>'Tariffa rilascio'!B13</f>
        <v>0</v>
      </c>
      <c r="I54" s="120"/>
      <c r="J54" s="82" t="s">
        <v>2</v>
      </c>
    </row>
    <row r="55" spans="1:11" ht="39.950000000000003" customHeight="1" x14ac:dyDescent="0.25">
      <c r="A55" s="170" t="s">
        <v>44</v>
      </c>
      <c r="B55" s="170"/>
      <c r="C55" s="170"/>
      <c r="D55" s="170"/>
      <c r="E55" s="170"/>
      <c r="F55" s="170"/>
      <c r="G55" s="86" t="s">
        <v>66</v>
      </c>
      <c r="H55" s="120">
        <f>'Tariffa rilascio'!B14</f>
        <v>0</v>
      </c>
      <c r="I55" s="120"/>
      <c r="J55" s="82" t="s">
        <v>2</v>
      </c>
    </row>
    <row r="56" spans="1:11" ht="15" customHeight="1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</row>
    <row r="57" spans="1:11" ht="66" customHeight="1" x14ac:dyDescent="0.2">
      <c r="A57" s="129" t="s">
        <v>107</v>
      </c>
      <c r="B57" s="129"/>
      <c r="C57" s="129"/>
      <c r="D57" s="129"/>
      <c r="E57" s="129"/>
      <c r="F57" s="129"/>
      <c r="G57" s="129"/>
      <c r="H57" s="129"/>
      <c r="I57" s="129"/>
      <c r="J57" s="129"/>
    </row>
    <row r="58" spans="1:11" ht="15" customHeight="1" x14ac:dyDescent="0.2">
      <c r="A58" s="181"/>
      <c r="B58" s="181"/>
      <c r="C58" s="181"/>
      <c r="D58" s="181"/>
      <c r="E58" s="181"/>
      <c r="F58" s="181"/>
      <c r="G58" s="181"/>
      <c r="H58" s="181"/>
      <c r="I58" s="181"/>
      <c r="J58" s="181"/>
    </row>
    <row r="59" spans="1:11" s="63" customFormat="1" ht="60" customHeight="1" x14ac:dyDescent="0.2">
      <c r="A59" s="169" t="s">
        <v>115</v>
      </c>
      <c r="B59" s="169"/>
      <c r="C59" s="169"/>
      <c r="D59" s="169"/>
      <c r="E59" s="169"/>
      <c r="F59" s="169"/>
      <c r="G59" s="169"/>
      <c r="H59" s="169"/>
      <c r="I59" s="169"/>
      <c r="J59" s="169"/>
      <c r="K59" s="62"/>
    </row>
    <row r="60" spans="1:11" s="63" customFormat="1" ht="12.6" customHeight="1" x14ac:dyDescent="0.2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62"/>
    </row>
    <row r="61" spans="1:11" s="63" customFormat="1" ht="12.6" customHeight="1" x14ac:dyDescent="0.2">
      <c r="A61" s="87"/>
      <c r="B61" s="88"/>
      <c r="C61" s="88"/>
      <c r="D61" s="88"/>
      <c r="E61" s="88"/>
      <c r="F61" s="88"/>
      <c r="G61" s="88"/>
      <c r="H61" s="88"/>
      <c r="I61" s="88"/>
      <c r="J61" s="88"/>
      <c r="K61" s="62"/>
    </row>
    <row r="62" spans="1:11" s="65" customFormat="1" ht="15" customHeight="1" x14ac:dyDescent="0.2">
      <c r="A62" s="146" t="s">
        <v>116</v>
      </c>
      <c r="B62" s="149"/>
      <c r="C62" s="149"/>
      <c r="D62" s="150"/>
      <c r="E62" s="89"/>
      <c r="F62" s="90"/>
      <c r="G62" s="146" t="s">
        <v>101</v>
      </c>
      <c r="H62" s="147"/>
      <c r="I62" s="147"/>
      <c r="J62" s="148"/>
      <c r="K62" s="64"/>
    </row>
    <row r="63" spans="1:11" s="66" customFormat="1" ht="14.25" x14ac:dyDescent="0.2">
      <c r="A63" s="91"/>
      <c r="B63" s="91"/>
      <c r="C63" s="91"/>
      <c r="D63" s="91"/>
      <c r="E63" s="91"/>
      <c r="F63" s="91"/>
      <c r="G63" s="91"/>
      <c r="H63" s="91"/>
      <c r="I63" s="91"/>
      <c r="J63" s="91"/>
    </row>
    <row r="64" spans="1:11" ht="14.25" x14ac:dyDescent="0.2">
      <c r="A64" s="92" t="s">
        <v>86</v>
      </c>
      <c r="B64" s="162" t="s">
        <v>87</v>
      </c>
      <c r="C64" s="163"/>
      <c r="D64" s="164"/>
      <c r="E64" s="91"/>
      <c r="F64" s="91"/>
      <c r="G64" s="151" t="s">
        <v>88</v>
      </c>
      <c r="H64" s="152"/>
      <c r="I64" s="153"/>
      <c r="J64" s="93">
        <f>'Formule calcolo'!B1</f>
        <v>0</v>
      </c>
    </row>
    <row r="65" spans="1:10" s="66" customFormat="1" ht="17.25" x14ac:dyDescent="0.3">
      <c r="A65" s="94" t="s">
        <v>70</v>
      </c>
      <c r="B65" s="157">
        <f>'Tariffa rilascio'!B6</f>
        <v>0</v>
      </c>
      <c r="C65" s="158"/>
      <c r="D65" s="159"/>
      <c r="E65" s="91"/>
      <c r="F65" s="91"/>
      <c r="G65" s="143" t="s">
        <v>89</v>
      </c>
      <c r="H65" s="144"/>
      <c r="I65" s="145"/>
      <c r="J65" s="95">
        <f>'Formule calcolo'!B2</f>
        <v>0</v>
      </c>
    </row>
    <row r="66" spans="1:10" s="66" customFormat="1" ht="17.25" x14ac:dyDescent="0.3">
      <c r="A66" s="94" t="s">
        <v>71</v>
      </c>
      <c r="B66" s="157">
        <f>'Tariffa rilascio'!B7</f>
        <v>0</v>
      </c>
      <c r="C66" s="158"/>
      <c r="D66" s="159"/>
      <c r="E66" s="91"/>
      <c r="F66" s="91"/>
      <c r="G66" s="143" t="s">
        <v>90</v>
      </c>
      <c r="H66" s="144"/>
      <c r="I66" s="145"/>
      <c r="J66" s="95">
        <f>'Formule calcolo'!B3</f>
        <v>0</v>
      </c>
    </row>
    <row r="67" spans="1:10" s="66" customFormat="1" ht="17.25" x14ac:dyDescent="0.3">
      <c r="A67" s="96" t="s">
        <v>80</v>
      </c>
      <c r="B67" s="157">
        <f>'Tariffa rilascio'!B8</f>
        <v>0</v>
      </c>
      <c r="C67" s="158"/>
      <c r="D67" s="159"/>
      <c r="E67" s="91"/>
      <c r="F67" s="91"/>
      <c r="G67" s="143" t="s">
        <v>91</v>
      </c>
      <c r="H67" s="144"/>
      <c r="I67" s="145"/>
      <c r="J67" s="95">
        <f>'Formule calcolo'!B4</f>
        <v>0</v>
      </c>
    </row>
    <row r="68" spans="1:10" s="66" customFormat="1" ht="17.25" x14ac:dyDescent="0.3">
      <c r="A68" s="94" t="s">
        <v>72</v>
      </c>
      <c r="B68" s="157">
        <f>'Tariffa rilascio'!B9</f>
        <v>0</v>
      </c>
      <c r="C68" s="158"/>
      <c r="D68" s="159"/>
      <c r="E68" s="91"/>
      <c r="F68" s="91"/>
      <c r="G68" s="165" t="s">
        <v>92</v>
      </c>
      <c r="H68" s="166"/>
      <c r="I68" s="167"/>
      <c r="J68" s="97">
        <f>'Formule calcolo'!B5</f>
        <v>0</v>
      </c>
    </row>
    <row r="69" spans="1:10" s="66" customFormat="1" ht="17.25" x14ac:dyDescent="0.3">
      <c r="A69" s="94" t="s">
        <v>73</v>
      </c>
      <c r="B69" s="157">
        <f>'Tariffa rilascio'!B10</f>
        <v>0</v>
      </c>
      <c r="C69" s="158"/>
      <c r="D69" s="159"/>
      <c r="E69" s="91"/>
      <c r="F69" s="91"/>
      <c r="G69" s="160" t="s">
        <v>93</v>
      </c>
      <c r="H69" s="141"/>
      <c r="I69" s="142"/>
      <c r="J69" s="98">
        <f>'Formule calcolo'!B6</f>
        <v>0</v>
      </c>
    </row>
    <row r="70" spans="1:10" s="66" customFormat="1" ht="17.25" x14ac:dyDescent="0.3">
      <c r="A70" s="94" t="s">
        <v>74</v>
      </c>
      <c r="B70" s="157">
        <f>'Tariffa rilascio'!B11</f>
        <v>0</v>
      </c>
      <c r="C70" s="158"/>
      <c r="D70" s="159"/>
      <c r="E70" s="91"/>
      <c r="F70" s="91"/>
      <c r="G70" s="99"/>
      <c r="H70" s="99"/>
      <c r="I70" s="99"/>
      <c r="J70" s="91"/>
    </row>
    <row r="71" spans="1:10" s="66" customFormat="1" ht="17.25" customHeight="1" x14ac:dyDescent="0.3">
      <c r="A71" s="94" t="s">
        <v>75</v>
      </c>
      <c r="B71" s="157">
        <f>'Tariffa rilascio'!B12</f>
        <v>0</v>
      </c>
      <c r="C71" s="158"/>
      <c r="D71" s="159"/>
      <c r="E71" s="91"/>
      <c r="F71" s="91"/>
      <c r="G71" s="151" t="s">
        <v>94</v>
      </c>
      <c r="H71" s="152"/>
      <c r="I71" s="153"/>
      <c r="J71" s="93">
        <f>'Formule calcolo'!B7</f>
        <v>0</v>
      </c>
    </row>
    <row r="72" spans="1:10" s="66" customFormat="1" ht="17.25" customHeight="1" x14ac:dyDescent="0.3">
      <c r="A72" s="94" t="s">
        <v>76</v>
      </c>
      <c r="B72" s="157">
        <f>'Tariffa rilascio'!B13</f>
        <v>0</v>
      </c>
      <c r="C72" s="158"/>
      <c r="D72" s="159"/>
      <c r="E72" s="91"/>
      <c r="F72" s="91"/>
      <c r="G72" s="143" t="s">
        <v>95</v>
      </c>
      <c r="H72" s="144"/>
      <c r="I72" s="145"/>
      <c r="J72" s="95">
        <f>'Formule calcolo'!B8</f>
        <v>0</v>
      </c>
    </row>
    <row r="73" spans="1:10" s="66" customFormat="1" ht="17.25" customHeight="1" x14ac:dyDescent="0.3">
      <c r="A73" s="94" t="s">
        <v>77</v>
      </c>
      <c r="B73" s="157">
        <f>'Tariffa rilascio'!B14</f>
        <v>0</v>
      </c>
      <c r="C73" s="158"/>
      <c r="D73" s="159"/>
      <c r="E73" s="91"/>
      <c r="F73" s="91"/>
      <c r="G73" s="143" t="s">
        <v>96</v>
      </c>
      <c r="H73" s="144"/>
      <c r="I73" s="145"/>
      <c r="J73" s="95">
        <f>'Formule calcolo'!B9</f>
        <v>0</v>
      </c>
    </row>
    <row r="74" spans="1:10" s="66" customFormat="1" ht="17.25" customHeight="1" x14ac:dyDescent="0.3">
      <c r="A74" s="100" t="s">
        <v>117</v>
      </c>
      <c r="B74" s="154">
        <f>MAX(1500,(B65*0.1+B66*0.1+B67*0.1+(SUM(B68:D73)*0.1)+100))</f>
        <v>1500</v>
      </c>
      <c r="C74" s="155"/>
      <c r="D74" s="156"/>
      <c r="E74" s="91"/>
      <c r="F74" s="91"/>
      <c r="G74" s="143" t="s">
        <v>97</v>
      </c>
      <c r="H74" s="144"/>
      <c r="I74" s="145"/>
      <c r="J74" s="95">
        <f>'Formule calcolo'!B10</f>
        <v>0</v>
      </c>
    </row>
    <row r="75" spans="1:10" s="66" customFormat="1" ht="17.25" customHeight="1" x14ac:dyDescent="0.2">
      <c r="A75" s="101"/>
      <c r="B75" s="102"/>
      <c r="C75" s="103"/>
      <c r="D75" s="103"/>
      <c r="E75" s="91"/>
      <c r="F75" s="91"/>
      <c r="G75" s="143" t="s">
        <v>98</v>
      </c>
      <c r="H75" s="144"/>
      <c r="I75" s="145"/>
      <c r="J75" s="95">
        <f>'Formule calcolo'!B11</f>
        <v>0</v>
      </c>
    </row>
    <row r="76" spans="1:10" s="66" customFormat="1" ht="17.25" customHeight="1" x14ac:dyDescent="0.2">
      <c r="A76" s="101"/>
      <c r="B76" s="102"/>
      <c r="C76" s="103"/>
      <c r="D76" s="103"/>
      <c r="E76" s="91"/>
      <c r="F76" s="91"/>
      <c r="G76" s="165" t="s">
        <v>99</v>
      </c>
      <c r="H76" s="166"/>
      <c r="I76" s="167"/>
      <c r="J76" s="97">
        <f>'Formule calcolo'!B12</f>
        <v>0</v>
      </c>
    </row>
    <row r="77" spans="1:10" s="66" customFormat="1" ht="17.25" customHeight="1" x14ac:dyDescent="0.3">
      <c r="A77" s="101"/>
      <c r="B77" s="102"/>
      <c r="C77" s="103"/>
      <c r="D77" s="103"/>
      <c r="E77" s="91"/>
      <c r="F77" s="91"/>
      <c r="G77" s="160" t="s">
        <v>100</v>
      </c>
      <c r="H77" s="141"/>
      <c r="I77" s="142"/>
      <c r="J77" s="98">
        <f>'Formule calcolo'!B13</f>
        <v>0</v>
      </c>
    </row>
    <row r="78" spans="1:10" ht="13.5" customHeight="1" x14ac:dyDescent="0.2">
      <c r="A78" s="101"/>
      <c r="B78" s="102"/>
      <c r="C78" s="103"/>
      <c r="D78" s="103"/>
      <c r="E78" s="103"/>
      <c r="F78" s="103"/>
      <c r="G78" s="104"/>
      <c r="H78" s="104"/>
      <c r="I78" s="104"/>
      <c r="J78" s="103"/>
    </row>
    <row r="79" spans="1:10" ht="15.75" customHeight="1" x14ac:dyDescent="0.3">
      <c r="A79" s="101"/>
      <c r="B79" s="102"/>
      <c r="C79" s="103"/>
      <c r="D79" s="103"/>
      <c r="E79" s="103"/>
      <c r="F79" s="103"/>
      <c r="G79" s="161" t="s">
        <v>102</v>
      </c>
      <c r="H79" s="152"/>
      <c r="I79" s="153"/>
      <c r="J79" s="105">
        <f>'Formule calcolo'!B14</f>
        <v>0</v>
      </c>
    </row>
    <row r="80" spans="1:10" ht="13.5" customHeight="1" x14ac:dyDescent="0.3">
      <c r="A80" s="106"/>
      <c r="B80" s="107"/>
      <c r="C80" s="108"/>
      <c r="D80" s="108"/>
      <c r="E80" s="103"/>
      <c r="F80" s="103"/>
      <c r="G80" s="168" t="s">
        <v>103</v>
      </c>
      <c r="H80" s="166"/>
      <c r="I80" s="167"/>
      <c r="J80" s="109">
        <f>'Formule calcolo'!B15</f>
        <v>0</v>
      </c>
    </row>
    <row r="81" spans="1:10" ht="13.5" customHeight="1" x14ac:dyDescent="0.3">
      <c r="A81" s="85"/>
      <c r="B81" s="85"/>
      <c r="C81" s="85"/>
      <c r="D81" s="85"/>
      <c r="E81" s="103"/>
      <c r="F81" s="103"/>
      <c r="G81" s="140" t="s">
        <v>104</v>
      </c>
      <c r="H81" s="141"/>
      <c r="I81" s="142"/>
      <c r="J81" s="110">
        <f>SUM(J79:J80)</f>
        <v>0</v>
      </c>
    </row>
    <row r="82" spans="1:10" ht="13.5" customHeight="1" x14ac:dyDescent="0.2">
      <c r="E82" s="67"/>
      <c r="F82" s="67"/>
      <c r="G82" s="70"/>
      <c r="H82" s="68"/>
      <c r="I82" s="68"/>
      <c r="J82" s="71"/>
    </row>
    <row r="83" spans="1:10" x14ac:dyDescent="0.2">
      <c r="E83" s="69"/>
      <c r="F83" s="69"/>
      <c r="G83" s="72"/>
      <c r="H83" s="73"/>
      <c r="I83" s="73"/>
      <c r="J83" s="74"/>
    </row>
  </sheetData>
  <sheetProtection algorithmName="SHA-512" hashValue="AiFmripngRVjs7scF933POjTRpHuLMXK/bZpzDChN7UVRXhnhBWIBZc1wPFqYNUOGyNGWgSiVHGv7ugvBJ4FWg==" saltValue="tzDMyVce6++yoNBR9lW+FA==" spinCount="100000" sheet="1" objects="1" scenarios="1"/>
  <protectedRanges>
    <protectedRange sqref="C6:J6 I9:J9 J14 J16 J18 J20 J22 J26 J28 J30 J32 J34 J36 J40 J43 J46 J50 J51 J52 J53 J54 J55" name="Intervallo1"/>
  </protectedRanges>
  <mergeCells count="113">
    <mergeCell ref="A58:J58"/>
    <mergeCell ref="A16:G16"/>
    <mergeCell ref="A37:J37"/>
    <mergeCell ref="A33:J33"/>
    <mergeCell ref="A35:J35"/>
    <mergeCell ref="A22:G22"/>
    <mergeCell ref="A21:J21"/>
    <mergeCell ref="A46:G46"/>
    <mergeCell ref="A57:J57"/>
    <mergeCell ref="A45:G45"/>
    <mergeCell ref="A40:G40"/>
    <mergeCell ref="H55:I55"/>
    <mergeCell ref="A55:F55"/>
    <mergeCell ref="H20:I20"/>
    <mergeCell ref="H53:I53"/>
    <mergeCell ref="A52:F52"/>
    <mergeCell ref="A53:F53"/>
    <mergeCell ref="A54:F54"/>
    <mergeCell ref="A36:G36"/>
    <mergeCell ref="H26:I26"/>
    <mergeCell ref="A30:G30"/>
    <mergeCell ref="H34:I34"/>
    <mergeCell ref="A17:J17"/>
    <mergeCell ref="H22:I22"/>
    <mergeCell ref="A15:J15"/>
    <mergeCell ref="A50:F50"/>
    <mergeCell ref="A51:F51"/>
    <mergeCell ref="A24:H24"/>
    <mergeCell ref="A34:G34"/>
    <mergeCell ref="A32:G32"/>
    <mergeCell ref="H32:I32"/>
    <mergeCell ref="A25:J25"/>
    <mergeCell ref="A31:J31"/>
    <mergeCell ref="A48:F48"/>
    <mergeCell ref="A28:G28"/>
    <mergeCell ref="H28:I28"/>
    <mergeCell ref="A38:G38"/>
    <mergeCell ref="H38:I38"/>
    <mergeCell ref="A44:J44"/>
    <mergeCell ref="H45:I45"/>
    <mergeCell ref="A42:G42"/>
    <mergeCell ref="H36:I36"/>
    <mergeCell ref="H40:I40"/>
    <mergeCell ref="H43:I43"/>
    <mergeCell ref="A47:J47"/>
    <mergeCell ref="A49:G49"/>
    <mergeCell ref="A26:G26"/>
    <mergeCell ref="A23:J23"/>
    <mergeCell ref="A59:J59"/>
    <mergeCell ref="G72:I72"/>
    <mergeCell ref="G73:I73"/>
    <mergeCell ref="G75:I75"/>
    <mergeCell ref="G76:I76"/>
    <mergeCell ref="B71:D71"/>
    <mergeCell ref="B72:D72"/>
    <mergeCell ref="B73:D73"/>
    <mergeCell ref="G67:I67"/>
    <mergeCell ref="G74:I74"/>
    <mergeCell ref="G81:I81"/>
    <mergeCell ref="G65:I65"/>
    <mergeCell ref="G66:I66"/>
    <mergeCell ref="G62:J62"/>
    <mergeCell ref="A62:D62"/>
    <mergeCell ref="G64:I64"/>
    <mergeCell ref="B74:D74"/>
    <mergeCell ref="B65:D65"/>
    <mergeCell ref="B66:D66"/>
    <mergeCell ref="B67:D67"/>
    <mergeCell ref="B68:D68"/>
    <mergeCell ref="B69:D69"/>
    <mergeCell ref="B70:D70"/>
    <mergeCell ref="G77:I77"/>
    <mergeCell ref="G71:I71"/>
    <mergeCell ref="G79:I79"/>
    <mergeCell ref="B64:D64"/>
    <mergeCell ref="G68:I68"/>
    <mergeCell ref="G69:I69"/>
    <mergeCell ref="G80:I80"/>
    <mergeCell ref="I7:J7"/>
    <mergeCell ref="A9:H9"/>
    <mergeCell ref="I9:J9"/>
    <mergeCell ref="A8:J8"/>
    <mergeCell ref="A1:J1"/>
    <mergeCell ref="A3:J3"/>
    <mergeCell ref="A6:B6"/>
    <mergeCell ref="A4:J4"/>
    <mergeCell ref="A14:G14"/>
    <mergeCell ref="H14:I14"/>
    <mergeCell ref="A13:J13"/>
    <mergeCell ref="C6:J6"/>
    <mergeCell ref="A10:J10"/>
    <mergeCell ref="A7:H7"/>
    <mergeCell ref="A11:J11"/>
    <mergeCell ref="A12:H12"/>
    <mergeCell ref="A20:G20"/>
    <mergeCell ref="H18:I18"/>
    <mergeCell ref="H16:I16"/>
    <mergeCell ref="A18:G18"/>
    <mergeCell ref="H30:I30"/>
    <mergeCell ref="A19:J19"/>
    <mergeCell ref="A27:J27"/>
    <mergeCell ref="A29:J29"/>
    <mergeCell ref="A56:J56"/>
    <mergeCell ref="A39:J39"/>
    <mergeCell ref="A41:J41"/>
    <mergeCell ref="A43:G43"/>
    <mergeCell ref="H52:I52"/>
    <mergeCell ref="H54:I54"/>
    <mergeCell ref="G48:I48"/>
    <mergeCell ref="H42:I42"/>
    <mergeCell ref="H51:I51"/>
    <mergeCell ref="H50:I50"/>
    <mergeCell ref="H46:I46"/>
  </mergeCells>
  <phoneticPr fontId="0" type="noConversion"/>
  <conditionalFormatting sqref="J12 J24 J38 J42 J45 J48 H50:I55 B65:D74 J64:J69 J71:J77 J79:J81">
    <cfRule type="cellIs" dxfId="0" priority="1" operator="equal">
      <formula>0</formula>
    </cfRule>
  </conditionalFormatting>
  <printOptions horizontalCentered="1"/>
  <pageMargins left="0.35433070866141736" right="0.39370078740157483" top="0.56999999999999995" bottom="0.33" header="0.32" footer="0.27"/>
  <pageSetup paperSize="9" scale="89" orientation="portrait" r:id="rId1"/>
  <headerFooter alignWithMargins="0">
    <oddFooter>Pagina &amp;P di &amp;N</oddFooter>
  </headerFooter>
  <rowBreaks count="1" manualBreakCount="1">
    <brk id="3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'menù a tendina'!$A$1:$A$2</xm:f>
          </x14:formula1>
          <xm:sqref>J40 J50 J51 J52 J53 J54 J55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Normal="100" workbookViewId="0">
      <selection activeCell="A19" sqref="A19"/>
    </sheetView>
  </sheetViews>
  <sheetFormatPr defaultRowHeight="12.75" x14ac:dyDescent="0.2"/>
  <cols>
    <col min="1" max="1" width="18.140625" customWidth="1"/>
    <col min="2" max="2" width="40.5703125" customWidth="1"/>
  </cols>
  <sheetData>
    <row r="1" spans="1:11" s="52" customFormat="1" ht="66" customHeight="1" x14ac:dyDescent="0.2">
      <c r="A1" s="184" t="s">
        <v>69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1" s="51" customFormat="1" ht="12.7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1" ht="15" customHeight="1" x14ac:dyDescent="0.2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2"/>
    </row>
    <row r="4" spans="1:11" s="54" customFormat="1" ht="24.95" customHeight="1" x14ac:dyDescent="0.2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x14ac:dyDescent="0.2">
      <c r="A5" s="51"/>
      <c r="B5" s="51"/>
    </row>
    <row r="6" spans="1:11" ht="17.25" x14ac:dyDescent="0.3">
      <c r="A6" s="55" t="s">
        <v>70</v>
      </c>
      <c r="B6" s="56">
        <f>'Formule calcolo'!B6</f>
        <v>0</v>
      </c>
    </row>
    <row r="7" spans="1:11" ht="17.25" x14ac:dyDescent="0.3">
      <c r="A7" s="55" t="s">
        <v>71</v>
      </c>
      <c r="B7" s="56">
        <f>'Formule calcolo'!B13</f>
        <v>0</v>
      </c>
    </row>
    <row r="8" spans="1:11" ht="17.25" x14ac:dyDescent="0.3">
      <c r="A8" s="57" t="s">
        <v>80</v>
      </c>
      <c r="B8" s="56">
        <f>'Formule calcolo'!B16</f>
        <v>0</v>
      </c>
    </row>
    <row r="9" spans="1:11" ht="17.25" x14ac:dyDescent="0.3">
      <c r="A9" s="55" t="s">
        <v>72</v>
      </c>
      <c r="B9" s="56">
        <f>'Formule calcolo'!B17</f>
        <v>0</v>
      </c>
    </row>
    <row r="10" spans="1:11" ht="17.25" x14ac:dyDescent="0.3">
      <c r="A10" s="55" t="s">
        <v>73</v>
      </c>
      <c r="B10" s="56">
        <f>'Formule calcolo'!B18</f>
        <v>0</v>
      </c>
    </row>
    <row r="11" spans="1:11" ht="17.25" x14ac:dyDescent="0.3">
      <c r="A11" s="55" t="s">
        <v>74</v>
      </c>
      <c r="B11" s="56">
        <f>'Formule calcolo'!B19</f>
        <v>0</v>
      </c>
    </row>
    <row r="12" spans="1:11" ht="17.25" x14ac:dyDescent="0.3">
      <c r="A12" s="55" t="s">
        <v>75</v>
      </c>
      <c r="B12" s="56">
        <f>'Formule calcolo'!B20</f>
        <v>0</v>
      </c>
    </row>
    <row r="13" spans="1:11" ht="17.25" x14ac:dyDescent="0.3">
      <c r="A13" s="55" t="s">
        <v>76</v>
      </c>
      <c r="B13" s="56">
        <f>'Formule calcolo'!B21</f>
        <v>0</v>
      </c>
    </row>
    <row r="14" spans="1:11" ht="17.25" x14ac:dyDescent="0.3">
      <c r="A14" s="55" t="s">
        <v>77</v>
      </c>
      <c r="B14" s="56">
        <f>'Formule calcolo'!B22</f>
        <v>0</v>
      </c>
    </row>
  </sheetData>
  <mergeCells count="3">
    <mergeCell ref="A1:J1"/>
    <mergeCell ref="A4:K4"/>
    <mergeCell ref="A3:J3"/>
  </mergeCells>
  <phoneticPr fontId="27" type="noConversion"/>
  <pageMargins left="0.75" right="0.75" top="1" bottom="1" header="0.5" footer="0.5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workbookViewId="0">
      <selection activeCell="H17" sqref="H17"/>
    </sheetView>
  </sheetViews>
  <sheetFormatPr defaultRowHeight="12.75" x14ac:dyDescent="0.2"/>
  <cols>
    <col min="1" max="1" width="22.28515625" customWidth="1"/>
    <col min="3" max="3" width="11.42578125" customWidth="1"/>
    <col min="4" max="4" width="10.7109375" customWidth="1"/>
    <col min="5" max="10" width="11.28515625" customWidth="1"/>
  </cols>
  <sheetData>
    <row r="1" spans="1:10" s="1" customFormat="1" ht="42.75" customHeight="1" x14ac:dyDescent="0.2">
      <c r="A1" s="195" t="s">
        <v>67</v>
      </c>
      <c r="B1" s="196"/>
      <c r="C1" s="196"/>
      <c r="D1" s="196"/>
      <c r="E1" s="196"/>
      <c r="F1" s="196"/>
      <c r="G1" s="196"/>
      <c r="H1" s="196"/>
      <c r="I1" s="197"/>
      <c r="J1" s="6"/>
    </row>
    <row r="2" spans="1:10" s="1" customFormat="1" ht="13.5" thickBot="1" x14ac:dyDescent="0.25"/>
    <row r="3" spans="1:10" s="1" customFormat="1" ht="13.5" thickTop="1" x14ac:dyDescent="0.2">
      <c r="A3" s="198" t="s">
        <v>16</v>
      </c>
      <c r="B3" s="199"/>
      <c r="C3" s="200"/>
      <c r="D3" s="204" t="s">
        <v>17</v>
      </c>
      <c r="E3" s="205"/>
      <c r="F3" s="205"/>
      <c r="G3" s="205"/>
      <c r="H3" s="205"/>
      <c r="I3" s="206"/>
    </row>
    <row r="4" spans="1:10" s="1" customFormat="1" ht="13.5" thickBot="1" x14ac:dyDescent="0.25">
      <c r="A4" s="201"/>
      <c r="B4" s="202"/>
      <c r="C4" s="203"/>
      <c r="D4" s="8">
        <v>1</v>
      </c>
      <c r="E4" s="9" t="s">
        <v>18</v>
      </c>
      <c r="F4" s="9" t="s">
        <v>19</v>
      </c>
      <c r="G4" s="9" t="s">
        <v>20</v>
      </c>
      <c r="H4" s="9" t="s">
        <v>21</v>
      </c>
      <c r="I4" s="10" t="s">
        <v>22</v>
      </c>
    </row>
    <row r="5" spans="1:10" s="1" customFormat="1" ht="13.5" thickTop="1" x14ac:dyDescent="0.2">
      <c r="A5" s="189">
        <v>0</v>
      </c>
      <c r="B5" s="190"/>
      <c r="C5" s="191"/>
      <c r="D5" s="11">
        <v>200</v>
      </c>
      <c r="E5" s="12">
        <v>200</v>
      </c>
      <c r="F5" s="12">
        <v>200</v>
      </c>
      <c r="G5" s="12">
        <v>200</v>
      </c>
      <c r="H5" s="12">
        <v>200</v>
      </c>
      <c r="I5" s="13">
        <v>200</v>
      </c>
    </row>
    <row r="6" spans="1:10" s="1" customFormat="1" x14ac:dyDescent="0.2">
      <c r="A6" s="189">
        <v>1</v>
      </c>
      <c r="B6" s="190"/>
      <c r="C6" s="191"/>
      <c r="D6" s="14">
        <v>800</v>
      </c>
      <c r="E6" s="15">
        <v>1250</v>
      </c>
      <c r="F6" s="15">
        <v>2000</v>
      </c>
      <c r="G6" s="15">
        <v>3000</v>
      </c>
      <c r="H6" s="15">
        <v>4500</v>
      </c>
      <c r="I6" s="16">
        <v>12000</v>
      </c>
    </row>
    <row r="7" spans="1:10" s="1" customFormat="1" x14ac:dyDescent="0.2">
      <c r="A7" s="189">
        <v>2</v>
      </c>
      <c r="B7" s="190"/>
      <c r="C7" s="191"/>
      <c r="D7" s="14">
        <v>800</v>
      </c>
      <c r="E7" s="15">
        <v>1250</v>
      </c>
      <c r="F7" s="15">
        <v>2000</v>
      </c>
      <c r="G7" s="15">
        <v>3000</v>
      </c>
      <c r="H7" s="15">
        <v>4500</v>
      </c>
      <c r="I7" s="16">
        <v>12000</v>
      </c>
    </row>
    <row r="8" spans="1:10" s="1" customFormat="1" x14ac:dyDescent="0.2">
      <c r="A8" s="189">
        <v>3</v>
      </c>
      <c r="B8" s="190"/>
      <c r="C8" s="191"/>
      <c r="D8" s="14">
        <v>800</v>
      </c>
      <c r="E8" s="15">
        <v>1250</v>
      </c>
      <c r="F8" s="15">
        <v>2000</v>
      </c>
      <c r="G8" s="15">
        <v>3000</v>
      </c>
      <c r="H8" s="15">
        <v>4500</v>
      </c>
      <c r="I8" s="16">
        <v>12000</v>
      </c>
    </row>
    <row r="9" spans="1:10" s="1" customFormat="1" x14ac:dyDescent="0.2">
      <c r="A9" s="189">
        <v>4</v>
      </c>
      <c r="B9" s="190"/>
      <c r="C9" s="191"/>
      <c r="D9" s="14">
        <v>800</v>
      </c>
      <c r="E9" s="15">
        <v>1250</v>
      </c>
      <c r="F9" s="15">
        <v>2000</v>
      </c>
      <c r="G9" s="15">
        <v>3000</v>
      </c>
      <c r="H9" s="15">
        <v>4500</v>
      </c>
      <c r="I9" s="16">
        <v>12000</v>
      </c>
    </row>
    <row r="10" spans="1:10" s="1" customFormat="1" x14ac:dyDescent="0.2">
      <c r="A10" s="189">
        <v>5</v>
      </c>
      <c r="B10" s="190"/>
      <c r="C10" s="191"/>
      <c r="D10" s="14">
        <v>1500</v>
      </c>
      <c r="E10" s="15">
        <v>2500</v>
      </c>
      <c r="F10" s="15">
        <v>4000</v>
      </c>
      <c r="G10" s="15">
        <v>5000</v>
      </c>
      <c r="H10" s="15">
        <v>7000</v>
      </c>
      <c r="I10" s="16">
        <v>20000</v>
      </c>
    </row>
    <row r="11" spans="1:10" s="1" customFormat="1" x14ac:dyDescent="0.2">
      <c r="A11" s="189">
        <v>6</v>
      </c>
      <c r="B11" s="190"/>
      <c r="C11" s="191"/>
      <c r="D11" s="14">
        <v>1500</v>
      </c>
      <c r="E11" s="15">
        <v>2500</v>
      </c>
      <c r="F11" s="15">
        <v>4000</v>
      </c>
      <c r="G11" s="15">
        <v>5000</v>
      </c>
      <c r="H11" s="15">
        <v>7000</v>
      </c>
      <c r="I11" s="16">
        <v>20000</v>
      </c>
    </row>
    <row r="12" spans="1:10" s="1" customFormat="1" x14ac:dyDescent="0.2">
      <c r="A12" s="189">
        <v>7</v>
      </c>
      <c r="B12" s="190"/>
      <c r="C12" s="191"/>
      <c r="D12" s="14">
        <v>1500</v>
      </c>
      <c r="E12" s="15">
        <v>2500</v>
      </c>
      <c r="F12" s="15">
        <v>4000</v>
      </c>
      <c r="G12" s="15">
        <v>5000</v>
      </c>
      <c r="H12" s="15">
        <v>7000</v>
      </c>
      <c r="I12" s="16">
        <v>20000</v>
      </c>
    </row>
    <row r="13" spans="1:10" s="1" customFormat="1" x14ac:dyDescent="0.2">
      <c r="A13" s="189">
        <v>8</v>
      </c>
      <c r="B13" s="190"/>
      <c r="C13" s="191"/>
      <c r="D13" s="14">
        <v>1500</v>
      </c>
      <c r="E13" s="15">
        <v>2500</v>
      </c>
      <c r="F13" s="15">
        <v>4000</v>
      </c>
      <c r="G13" s="15">
        <v>5000</v>
      </c>
      <c r="H13" s="15">
        <v>7000</v>
      </c>
      <c r="I13" s="16">
        <v>20000</v>
      </c>
    </row>
    <row r="14" spans="1:10" s="1" customFormat="1" x14ac:dyDescent="0.2">
      <c r="A14" s="189">
        <v>9</v>
      </c>
      <c r="B14" s="190"/>
      <c r="C14" s="191"/>
      <c r="D14" s="14">
        <v>1500</v>
      </c>
      <c r="E14" s="15">
        <v>2500</v>
      </c>
      <c r="F14" s="15">
        <v>4000</v>
      </c>
      <c r="G14" s="15">
        <v>5000</v>
      </c>
      <c r="H14" s="15">
        <v>7000</v>
      </c>
      <c r="I14" s="16">
        <v>20000</v>
      </c>
    </row>
    <row r="15" spans="1:10" s="1" customFormat="1" x14ac:dyDescent="0.2">
      <c r="A15" s="189">
        <v>10</v>
      </c>
      <c r="B15" s="190"/>
      <c r="C15" s="191"/>
      <c r="D15" s="14">
        <v>1500</v>
      </c>
      <c r="E15" s="15">
        <v>2500</v>
      </c>
      <c r="F15" s="15">
        <v>4000</v>
      </c>
      <c r="G15" s="15">
        <v>5000</v>
      </c>
      <c r="H15" s="15">
        <v>7000</v>
      </c>
      <c r="I15" s="16">
        <v>20000</v>
      </c>
    </row>
    <row r="16" spans="1:10" s="1" customFormat="1" x14ac:dyDescent="0.2">
      <c r="A16" s="189">
        <v>11</v>
      </c>
      <c r="B16" s="190"/>
      <c r="C16" s="191"/>
      <c r="D16" s="17">
        <v>3000</v>
      </c>
      <c r="E16" s="18">
        <v>7500</v>
      </c>
      <c r="F16" s="18">
        <v>12000</v>
      </c>
      <c r="G16" s="18">
        <v>16500</v>
      </c>
      <c r="H16" s="18">
        <v>20000</v>
      </c>
      <c r="I16" s="19">
        <v>33000</v>
      </c>
    </row>
    <row r="17" spans="1:9" s="1" customFormat="1" x14ac:dyDescent="0.2">
      <c r="A17" s="189">
        <v>12</v>
      </c>
      <c r="B17" s="190"/>
      <c r="C17" s="191"/>
      <c r="D17" s="17">
        <v>3000</v>
      </c>
      <c r="E17" s="18">
        <v>7500</v>
      </c>
      <c r="F17" s="18">
        <v>12000</v>
      </c>
      <c r="G17" s="18">
        <v>16500</v>
      </c>
      <c r="H17" s="18">
        <v>20000</v>
      </c>
      <c r="I17" s="19">
        <v>33000</v>
      </c>
    </row>
    <row r="18" spans="1:9" s="1" customFormat="1" x14ac:dyDescent="0.2">
      <c r="A18" s="189">
        <v>13</v>
      </c>
      <c r="B18" s="190"/>
      <c r="C18" s="191"/>
      <c r="D18" s="17">
        <v>3000</v>
      </c>
      <c r="E18" s="18">
        <v>7500</v>
      </c>
      <c r="F18" s="18">
        <v>12000</v>
      </c>
      <c r="G18" s="18">
        <v>16500</v>
      </c>
      <c r="H18" s="18">
        <v>20000</v>
      </c>
      <c r="I18" s="19">
        <v>33000</v>
      </c>
    </row>
    <row r="19" spans="1:9" s="1" customFormat="1" x14ac:dyDescent="0.2">
      <c r="A19" s="189">
        <v>14</v>
      </c>
      <c r="B19" s="190"/>
      <c r="C19" s="191"/>
      <c r="D19" s="17">
        <v>3000</v>
      </c>
      <c r="E19" s="18">
        <v>7500</v>
      </c>
      <c r="F19" s="18">
        <v>12000</v>
      </c>
      <c r="G19" s="18">
        <v>16500</v>
      </c>
      <c r="H19" s="18">
        <v>20000</v>
      </c>
      <c r="I19" s="19">
        <v>33000</v>
      </c>
    </row>
    <row r="20" spans="1:9" s="1" customFormat="1" x14ac:dyDescent="0.2">
      <c r="A20" s="189">
        <v>15</v>
      </c>
      <c r="B20" s="190"/>
      <c r="C20" s="191"/>
      <c r="D20" s="17">
        <v>3000</v>
      </c>
      <c r="E20" s="18">
        <v>7500</v>
      </c>
      <c r="F20" s="18">
        <v>12000</v>
      </c>
      <c r="G20" s="18">
        <v>16500</v>
      </c>
      <c r="H20" s="18">
        <v>20000</v>
      </c>
      <c r="I20" s="19">
        <v>33000</v>
      </c>
    </row>
    <row r="21" spans="1:9" s="1" customFormat="1" x14ac:dyDescent="0.2">
      <c r="A21" s="189">
        <v>16</v>
      </c>
      <c r="B21" s="190"/>
      <c r="C21" s="191"/>
      <c r="D21" s="17">
        <v>3000</v>
      </c>
      <c r="E21" s="18">
        <v>7500</v>
      </c>
      <c r="F21" s="18">
        <v>12000</v>
      </c>
      <c r="G21" s="18">
        <v>16500</v>
      </c>
      <c r="H21" s="18">
        <v>20000</v>
      </c>
      <c r="I21" s="19">
        <v>33000</v>
      </c>
    </row>
    <row r="22" spans="1:9" s="1" customFormat="1" x14ac:dyDescent="0.2">
      <c r="A22" s="189">
        <v>17</v>
      </c>
      <c r="B22" s="190"/>
      <c r="C22" s="191"/>
      <c r="D22" s="17">
        <v>3000</v>
      </c>
      <c r="E22" s="18">
        <v>7500</v>
      </c>
      <c r="F22" s="18">
        <v>12000</v>
      </c>
      <c r="G22" s="18">
        <v>16500</v>
      </c>
      <c r="H22" s="18">
        <v>20000</v>
      </c>
      <c r="I22" s="19">
        <v>33000</v>
      </c>
    </row>
    <row r="23" spans="1:9" s="1" customFormat="1" x14ac:dyDescent="0.2">
      <c r="A23" s="189">
        <v>18</v>
      </c>
      <c r="B23" s="190"/>
      <c r="C23" s="191"/>
      <c r="D23" s="20">
        <v>3500</v>
      </c>
      <c r="E23" s="15">
        <v>8000</v>
      </c>
      <c r="F23" s="15">
        <v>16000</v>
      </c>
      <c r="G23" s="15">
        <v>30000</v>
      </c>
      <c r="H23" s="15">
        <v>34000</v>
      </c>
      <c r="I23" s="16">
        <v>49000</v>
      </c>
    </row>
    <row r="24" spans="1:9" s="1" customFormat="1" x14ac:dyDescent="0.2">
      <c r="A24" s="189">
        <v>19</v>
      </c>
      <c r="B24" s="190"/>
      <c r="C24" s="191"/>
      <c r="D24" s="20">
        <v>3500</v>
      </c>
      <c r="E24" s="15">
        <v>8000</v>
      </c>
      <c r="F24" s="15">
        <v>16000</v>
      </c>
      <c r="G24" s="15">
        <v>30000</v>
      </c>
      <c r="H24" s="15">
        <v>34000</v>
      </c>
      <c r="I24" s="16">
        <v>49000</v>
      </c>
    </row>
    <row r="25" spans="1:9" s="1" customFormat="1" x14ac:dyDescent="0.2">
      <c r="A25" s="189">
        <v>20</v>
      </c>
      <c r="B25" s="190"/>
      <c r="C25" s="191"/>
      <c r="D25" s="20">
        <v>3500</v>
      </c>
      <c r="E25" s="15">
        <v>8000</v>
      </c>
      <c r="F25" s="15">
        <v>16000</v>
      </c>
      <c r="G25" s="15">
        <v>30000</v>
      </c>
      <c r="H25" s="15">
        <v>34000</v>
      </c>
      <c r="I25" s="16">
        <v>49000</v>
      </c>
    </row>
    <row r="26" spans="1:9" s="1" customFormat="1" x14ac:dyDescent="0.2">
      <c r="A26" s="189">
        <v>21</v>
      </c>
      <c r="B26" s="190"/>
      <c r="C26" s="191"/>
      <c r="D26" s="20">
        <v>3500</v>
      </c>
      <c r="E26" s="15">
        <v>8000</v>
      </c>
      <c r="F26" s="15">
        <v>16000</v>
      </c>
      <c r="G26" s="15">
        <v>30000</v>
      </c>
      <c r="H26" s="15">
        <v>34000</v>
      </c>
      <c r="I26" s="16">
        <v>49000</v>
      </c>
    </row>
    <row r="27" spans="1:9" s="1" customFormat="1" x14ac:dyDescent="0.2">
      <c r="A27" s="189">
        <v>22</v>
      </c>
      <c r="B27" s="190"/>
      <c r="C27" s="191"/>
      <c r="D27" s="20">
        <v>3500</v>
      </c>
      <c r="E27" s="15">
        <v>8000</v>
      </c>
      <c r="F27" s="15">
        <v>16000</v>
      </c>
      <c r="G27" s="15">
        <v>30000</v>
      </c>
      <c r="H27" s="15">
        <v>34000</v>
      </c>
      <c r="I27" s="16">
        <v>49000</v>
      </c>
    </row>
    <row r="28" spans="1:9" s="1" customFormat="1" x14ac:dyDescent="0.2">
      <c r="A28" s="189">
        <v>23</v>
      </c>
      <c r="B28" s="190"/>
      <c r="C28" s="191"/>
      <c r="D28" s="20">
        <v>3500</v>
      </c>
      <c r="E28" s="15">
        <v>8000</v>
      </c>
      <c r="F28" s="15">
        <v>16000</v>
      </c>
      <c r="G28" s="15">
        <v>30000</v>
      </c>
      <c r="H28" s="15">
        <v>34000</v>
      </c>
      <c r="I28" s="16">
        <v>49000</v>
      </c>
    </row>
    <row r="29" spans="1:9" s="1" customFormat="1" x14ac:dyDescent="0.2">
      <c r="A29" s="189">
        <v>24</v>
      </c>
      <c r="B29" s="190"/>
      <c r="C29" s="191"/>
      <c r="D29" s="20">
        <v>3500</v>
      </c>
      <c r="E29" s="15">
        <v>8000</v>
      </c>
      <c r="F29" s="15">
        <v>16000</v>
      </c>
      <c r="G29" s="15">
        <v>30000</v>
      </c>
      <c r="H29" s="15">
        <v>34000</v>
      </c>
      <c r="I29" s="16">
        <v>49000</v>
      </c>
    </row>
    <row r="30" spans="1:9" s="1" customFormat="1" x14ac:dyDescent="0.2">
      <c r="A30" s="189">
        <v>25</v>
      </c>
      <c r="B30" s="190"/>
      <c r="C30" s="191"/>
      <c r="D30" s="20">
        <v>3500</v>
      </c>
      <c r="E30" s="15">
        <v>8000</v>
      </c>
      <c r="F30" s="15">
        <v>16000</v>
      </c>
      <c r="G30" s="15">
        <v>30000</v>
      </c>
      <c r="H30" s="15">
        <v>34000</v>
      </c>
      <c r="I30" s="16">
        <v>49000</v>
      </c>
    </row>
    <row r="31" spans="1:9" s="1" customFormat="1" x14ac:dyDescent="0.2">
      <c r="A31" s="189">
        <v>26</v>
      </c>
      <c r="B31" s="190"/>
      <c r="C31" s="191"/>
      <c r="D31" s="20">
        <v>3500</v>
      </c>
      <c r="E31" s="15">
        <v>8000</v>
      </c>
      <c r="F31" s="15">
        <v>16000</v>
      </c>
      <c r="G31" s="15">
        <v>30000</v>
      </c>
      <c r="H31" s="15">
        <v>34000</v>
      </c>
      <c r="I31" s="16">
        <v>49000</v>
      </c>
    </row>
    <row r="32" spans="1:9" s="1" customFormat="1" x14ac:dyDescent="0.2">
      <c r="A32" s="189">
        <v>27</v>
      </c>
      <c r="B32" s="190"/>
      <c r="C32" s="191"/>
      <c r="D32" s="20">
        <v>3500</v>
      </c>
      <c r="E32" s="15">
        <v>8000</v>
      </c>
      <c r="F32" s="15">
        <v>16000</v>
      </c>
      <c r="G32" s="15">
        <v>30000</v>
      </c>
      <c r="H32" s="15">
        <v>34000</v>
      </c>
      <c r="I32" s="16">
        <v>49000</v>
      </c>
    </row>
    <row r="33" spans="1:9" s="1" customFormat="1" x14ac:dyDescent="0.2">
      <c r="A33" s="189">
        <v>28</v>
      </c>
      <c r="B33" s="190"/>
      <c r="C33" s="191"/>
      <c r="D33" s="20">
        <v>3500</v>
      </c>
      <c r="E33" s="15">
        <v>8000</v>
      </c>
      <c r="F33" s="15">
        <v>16000</v>
      </c>
      <c r="G33" s="15">
        <v>30000</v>
      </c>
      <c r="H33" s="15">
        <v>34000</v>
      </c>
      <c r="I33" s="16">
        <v>49000</v>
      </c>
    </row>
    <row r="34" spans="1:9" s="1" customFormat="1" x14ac:dyDescent="0.2">
      <c r="A34" s="189">
        <v>29</v>
      </c>
      <c r="B34" s="190"/>
      <c r="C34" s="191"/>
      <c r="D34" s="20">
        <v>3500</v>
      </c>
      <c r="E34" s="15">
        <v>8000</v>
      </c>
      <c r="F34" s="15">
        <v>16000</v>
      </c>
      <c r="G34" s="15">
        <v>30000</v>
      </c>
      <c r="H34" s="15">
        <v>34000</v>
      </c>
      <c r="I34" s="16">
        <v>49000</v>
      </c>
    </row>
    <row r="35" spans="1:9" s="1" customFormat="1" x14ac:dyDescent="0.2">
      <c r="A35" s="189">
        <v>30</v>
      </c>
      <c r="B35" s="190"/>
      <c r="C35" s="191"/>
      <c r="D35" s="20">
        <v>3500</v>
      </c>
      <c r="E35" s="15">
        <v>8000</v>
      </c>
      <c r="F35" s="15">
        <v>16000</v>
      </c>
      <c r="G35" s="15">
        <v>30000</v>
      </c>
      <c r="H35" s="15">
        <v>34000</v>
      </c>
      <c r="I35" s="16">
        <v>49000</v>
      </c>
    </row>
    <row r="36" spans="1:9" s="1" customFormat="1" x14ac:dyDescent="0.2">
      <c r="A36" s="189">
        <v>31</v>
      </c>
      <c r="B36" s="190"/>
      <c r="C36" s="191"/>
      <c r="D36" s="20">
        <v>3500</v>
      </c>
      <c r="E36" s="15">
        <v>8000</v>
      </c>
      <c r="F36" s="15">
        <v>16000</v>
      </c>
      <c r="G36" s="15">
        <v>30000</v>
      </c>
      <c r="H36" s="15">
        <v>34000</v>
      </c>
      <c r="I36" s="16">
        <v>49000</v>
      </c>
    </row>
    <row r="37" spans="1:9" s="1" customFormat="1" x14ac:dyDescent="0.2">
      <c r="A37" s="189">
        <v>32</v>
      </c>
      <c r="B37" s="190"/>
      <c r="C37" s="191"/>
      <c r="D37" s="20">
        <v>3500</v>
      </c>
      <c r="E37" s="15">
        <v>8000</v>
      </c>
      <c r="F37" s="15">
        <v>16000</v>
      </c>
      <c r="G37" s="15">
        <v>30000</v>
      </c>
      <c r="H37" s="15">
        <v>34000</v>
      </c>
      <c r="I37" s="16">
        <v>49000</v>
      </c>
    </row>
    <row r="38" spans="1:9" s="1" customFormat="1" x14ac:dyDescent="0.2">
      <c r="A38" s="189">
        <v>33</v>
      </c>
      <c r="B38" s="190"/>
      <c r="C38" s="191"/>
      <c r="D38" s="20">
        <v>3500</v>
      </c>
      <c r="E38" s="15">
        <v>8000</v>
      </c>
      <c r="F38" s="15">
        <v>16000</v>
      </c>
      <c r="G38" s="15">
        <v>30000</v>
      </c>
      <c r="H38" s="15">
        <v>34000</v>
      </c>
      <c r="I38" s="16">
        <v>49000</v>
      </c>
    </row>
    <row r="39" spans="1:9" s="1" customFormat="1" x14ac:dyDescent="0.2">
      <c r="A39" s="189">
        <v>34</v>
      </c>
      <c r="B39" s="190"/>
      <c r="C39" s="191"/>
      <c r="D39" s="20">
        <v>3500</v>
      </c>
      <c r="E39" s="15">
        <v>8000</v>
      </c>
      <c r="F39" s="15">
        <v>16000</v>
      </c>
      <c r="G39" s="15">
        <v>30000</v>
      </c>
      <c r="H39" s="15">
        <v>34000</v>
      </c>
      <c r="I39" s="16">
        <v>49000</v>
      </c>
    </row>
    <row r="40" spans="1:9" s="1" customFormat="1" x14ac:dyDescent="0.2">
      <c r="A40" s="189">
        <v>35</v>
      </c>
      <c r="B40" s="190"/>
      <c r="C40" s="191"/>
      <c r="D40" s="20">
        <v>3500</v>
      </c>
      <c r="E40" s="15">
        <v>8000</v>
      </c>
      <c r="F40" s="15">
        <v>16000</v>
      </c>
      <c r="G40" s="15">
        <v>30000</v>
      </c>
      <c r="H40" s="15">
        <v>34000</v>
      </c>
      <c r="I40" s="16">
        <v>49000</v>
      </c>
    </row>
    <row r="41" spans="1:9" s="1" customFormat="1" x14ac:dyDescent="0.2">
      <c r="A41" s="189">
        <v>36</v>
      </c>
      <c r="B41" s="190"/>
      <c r="C41" s="191"/>
      <c r="D41" s="20">
        <v>3500</v>
      </c>
      <c r="E41" s="15">
        <v>8000</v>
      </c>
      <c r="F41" s="15">
        <v>16000</v>
      </c>
      <c r="G41" s="15">
        <v>30000</v>
      </c>
      <c r="H41" s="15">
        <v>34000</v>
      </c>
      <c r="I41" s="16">
        <v>49000</v>
      </c>
    </row>
    <row r="42" spans="1:9" s="1" customFormat="1" x14ac:dyDescent="0.2">
      <c r="A42" s="189">
        <v>37</v>
      </c>
      <c r="B42" s="190"/>
      <c r="C42" s="191"/>
      <c r="D42" s="20">
        <v>3500</v>
      </c>
      <c r="E42" s="15">
        <v>8000</v>
      </c>
      <c r="F42" s="15">
        <v>16000</v>
      </c>
      <c r="G42" s="15">
        <v>30000</v>
      </c>
      <c r="H42" s="15">
        <v>34000</v>
      </c>
      <c r="I42" s="16">
        <v>49000</v>
      </c>
    </row>
    <row r="43" spans="1:9" s="1" customFormat="1" x14ac:dyDescent="0.2">
      <c r="A43" s="189">
        <v>38</v>
      </c>
      <c r="B43" s="190"/>
      <c r="C43" s="191"/>
      <c r="D43" s="20">
        <v>3500</v>
      </c>
      <c r="E43" s="15">
        <v>8000</v>
      </c>
      <c r="F43" s="15">
        <v>16000</v>
      </c>
      <c r="G43" s="15">
        <v>30000</v>
      </c>
      <c r="H43" s="15">
        <v>34000</v>
      </c>
      <c r="I43" s="16">
        <v>49000</v>
      </c>
    </row>
    <row r="44" spans="1:9" s="1" customFormat="1" x14ac:dyDescent="0.2">
      <c r="A44" s="189">
        <v>39</v>
      </c>
      <c r="B44" s="190"/>
      <c r="C44" s="191"/>
      <c r="D44" s="20">
        <v>3500</v>
      </c>
      <c r="E44" s="15">
        <v>8000</v>
      </c>
      <c r="F44" s="15">
        <v>16000</v>
      </c>
      <c r="G44" s="15">
        <v>30000</v>
      </c>
      <c r="H44" s="15">
        <v>34000</v>
      </c>
      <c r="I44" s="16">
        <v>49000</v>
      </c>
    </row>
    <row r="45" spans="1:9" s="1" customFormat="1" x14ac:dyDescent="0.2">
      <c r="A45" s="189">
        <v>40</v>
      </c>
      <c r="B45" s="190"/>
      <c r="C45" s="191"/>
      <c r="D45" s="21">
        <v>3500</v>
      </c>
      <c r="E45" s="22">
        <v>8000</v>
      </c>
      <c r="F45" s="22">
        <v>16000</v>
      </c>
      <c r="G45" s="22">
        <v>30000</v>
      </c>
      <c r="H45" s="22">
        <v>34000</v>
      </c>
      <c r="I45" s="23">
        <v>49000</v>
      </c>
    </row>
    <row r="46" spans="1:9" s="1" customFormat="1" x14ac:dyDescent="0.2">
      <c r="A46" s="189">
        <v>41</v>
      </c>
      <c r="B46" s="190"/>
      <c r="C46" s="191"/>
      <c r="D46" s="20">
        <v>3500</v>
      </c>
      <c r="E46" s="15">
        <v>8000</v>
      </c>
      <c r="F46" s="15">
        <v>16000</v>
      </c>
      <c r="G46" s="15">
        <v>30000</v>
      </c>
      <c r="H46" s="15">
        <v>34000</v>
      </c>
      <c r="I46" s="16">
        <v>49000</v>
      </c>
    </row>
    <row r="47" spans="1:9" s="1" customFormat="1" x14ac:dyDescent="0.2">
      <c r="A47" s="189">
        <v>42</v>
      </c>
      <c r="B47" s="190"/>
      <c r="C47" s="191"/>
      <c r="D47" s="20">
        <v>3500</v>
      </c>
      <c r="E47" s="15">
        <v>8000</v>
      </c>
      <c r="F47" s="15">
        <v>16000</v>
      </c>
      <c r="G47" s="15">
        <v>30000</v>
      </c>
      <c r="H47" s="15">
        <v>34000</v>
      </c>
      <c r="I47" s="16">
        <v>49000</v>
      </c>
    </row>
    <row r="48" spans="1:9" s="1" customFormat="1" x14ac:dyDescent="0.2">
      <c r="A48" s="189">
        <v>43</v>
      </c>
      <c r="B48" s="190"/>
      <c r="C48" s="191"/>
      <c r="D48" s="20">
        <v>3500</v>
      </c>
      <c r="E48" s="15">
        <v>8000</v>
      </c>
      <c r="F48" s="15">
        <v>16000</v>
      </c>
      <c r="G48" s="15">
        <v>30000</v>
      </c>
      <c r="H48" s="15">
        <v>34000</v>
      </c>
      <c r="I48" s="16">
        <v>49000</v>
      </c>
    </row>
    <row r="49" spans="1:9" s="1" customFormat="1" x14ac:dyDescent="0.2">
      <c r="A49" s="189">
        <v>44</v>
      </c>
      <c r="B49" s="190"/>
      <c r="C49" s="191"/>
      <c r="D49" s="20">
        <v>3500</v>
      </c>
      <c r="E49" s="15">
        <v>8000</v>
      </c>
      <c r="F49" s="15">
        <v>16000</v>
      </c>
      <c r="G49" s="15">
        <v>30000</v>
      </c>
      <c r="H49" s="15">
        <v>34000</v>
      </c>
      <c r="I49" s="16">
        <v>49000</v>
      </c>
    </row>
    <row r="50" spans="1:9" s="1" customFormat="1" x14ac:dyDescent="0.2">
      <c r="A50" s="189">
        <v>45</v>
      </c>
      <c r="B50" s="190"/>
      <c r="C50" s="191"/>
      <c r="D50" s="20">
        <v>3500</v>
      </c>
      <c r="E50" s="15">
        <v>8000</v>
      </c>
      <c r="F50" s="15">
        <v>16000</v>
      </c>
      <c r="G50" s="15">
        <v>30000</v>
      </c>
      <c r="H50" s="15">
        <v>34000</v>
      </c>
      <c r="I50" s="16">
        <v>49000</v>
      </c>
    </row>
    <row r="51" spans="1:9" s="1" customFormat="1" x14ac:dyDescent="0.2">
      <c r="A51" s="189">
        <v>46</v>
      </c>
      <c r="B51" s="190"/>
      <c r="C51" s="191"/>
      <c r="D51" s="20">
        <v>3500</v>
      </c>
      <c r="E51" s="15">
        <v>8000</v>
      </c>
      <c r="F51" s="15">
        <v>16000</v>
      </c>
      <c r="G51" s="15">
        <v>30000</v>
      </c>
      <c r="H51" s="15">
        <v>34000</v>
      </c>
      <c r="I51" s="16">
        <v>49000</v>
      </c>
    </row>
    <row r="52" spans="1:9" s="1" customFormat="1" x14ac:dyDescent="0.2">
      <c r="A52" s="189">
        <v>47</v>
      </c>
      <c r="B52" s="190"/>
      <c r="C52" s="191"/>
      <c r="D52" s="20">
        <v>3500</v>
      </c>
      <c r="E52" s="15">
        <v>8000</v>
      </c>
      <c r="F52" s="15">
        <v>16000</v>
      </c>
      <c r="G52" s="15">
        <v>30000</v>
      </c>
      <c r="H52" s="15">
        <v>34000</v>
      </c>
      <c r="I52" s="16">
        <v>49000</v>
      </c>
    </row>
    <row r="53" spans="1:9" s="1" customFormat="1" x14ac:dyDescent="0.2">
      <c r="A53" s="189">
        <v>48</v>
      </c>
      <c r="B53" s="190"/>
      <c r="C53" s="191"/>
      <c r="D53" s="20">
        <v>3500</v>
      </c>
      <c r="E53" s="15">
        <v>8000</v>
      </c>
      <c r="F53" s="15">
        <v>16000</v>
      </c>
      <c r="G53" s="15">
        <v>30000</v>
      </c>
      <c r="H53" s="15">
        <v>34000</v>
      </c>
      <c r="I53" s="16">
        <v>49000</v>
      </c>
    </row>
    <row r="54" spans="1:9" s="1" customFormat="1" x14ac:dyDescent="0.2">
      <c r="A54" s="189">
        <v>49</v>
      </c>
      <c r="B54" s="190"/>
      <c r="C54" s="191"/>
      <c r="D54" s="20">
        <v>3500</v>
      </c>
      <c r="E54" s="15">
        <v>8000</v>
      </c>
      <c r="F54" s="15">
        <v>16000</v>
      </c>
      <c r="G54" s="15">
        <v>30000</v>
      </c>
      <c r="H54" s="15">
        <v>34000</v>
      </c>
      <c r="I54" s="16">
        <v>49000</v>
      </c>
    </row>
    <row r="55" spans="1:9" s="1" customFormat="1" x14ac:dyDescent="0.2">
      <c r="A55" s="189">
        <v>50</v>
      </c>
      <c r="B55" s="190"/>
      <c r="C55" s="191"/>
      <c r="D55" s="20">
        <v>3500</v>
      </c>
      <c r="E55" s="15">
        <v>8000</v>
      </c>
      <c r="F55" s="15">
        <v>16000</v>
      </c>
      <c r="G55" s="15">
        <v>30000</v>
      </c>
      <c r="H55" s="15">
        <v>34000</v>
      </c>
      <c r="I55" s="16">
        <v>49000</v>
      </c>
    </row>
    <row r="56" spans="1:9" s="1" customFormat="1" x14ac:dyDescent="0.2">
      <c r="A56" s="189">
        <v>51</v>
      </c>
      <c r="B56" s="190"/>
      <c r="C56" s="191"/>
      <c r="D56" s="20">
        <v>3500</v>
      </c>
      <c r="E56" s="15">
        <v>8000</v>
      </c>
      <c r="F56" s="15">
        <v>16000</v>
      </c>
      <c r="G56" s="15">
        <v>30000</v>
      </c>
      <c r="H56" s="15">
        <v>34000</v>
      </c>
      <c r="I56" s="16">
        <v>49000</v>
      </c>
    </row>
    <row r="57" spans="1:9" s="1" customFormat="1" x14ac:dyDescent="0.2">
      <c r="A57" s="189">
        <v>52</v>
      </c>
      <c r="B57" s="190"/>
      <c r="C57" s="191"/>
      <c r="D57" s="20">
        <v>3500</v>
      </c>
      <c r="E57" s="15">
        <v>8000</v>
      </c>
      <c r="F57" s="15">
        <v>16000</v>
      </c>
      <c r="G57" s="15">
        <v>30000</v>
      </c>
      <c r="H57" s="15">
        <v>34000</v>
      </c>
      <c r="I57" s="16">
        <v>49000</v>
      </c>
    </row>
    <row r="58" spans="1:9" s="1" customFormat="1" x14ac:dyDescent="0.2">
      <c r="A58" s="189">
        <v>53</v>
      </c>
      <c r="B58" s="190"/>
      <c r="C58" s="191"/>
      <c r="D58" s="20">
        <v>3500</v>
      </c>
      <c r="E58" s="15">
        <v>8000</v>
      </c>
      <c r="F58" s="15">
        <v>16000</v>
      </c>
      <c r="G58" s="15">
        <v>30000</v>
      </c>
      <c r="H58" s="15">
        <v>34000</v>
      </c>
      <c r="I58" s="16">
        <v>49000</v>
      </c>
    </row>
    <row r="59" spans="1:9" s="1" customFormat="1" x14ac:dyDescent="0.2">
      <c r="A59" s="189">
        <v>54</v>
      </c>
      <c r="B59" s="190"/>
      <c r="C59" s="191"/>
      <c r="D59" s="20">
        <v>3500</v>
      </c>
      <c r="E59" s="15">
        <v>8000</v>
      </c>
      <c r="F59" s="15">
        <v>16000</v>
      </c>
      <c r="G59" s="15">
        <v>30000</v>
      </c>
      <c r="H59" s="15">
        <v>34000</v>
      </c>
      <c r="I59" s="16">
        <v>49000</v>
      </c>
    </row>
    <row r="60" spans="1:9" s="1" customFormat="1" x14ac:dyDescent="0.2">
      <c r="A60" s="189">
        <v>55</v>
      </c>
      <c r="B60" s="190"/>
      <c r="C60" s="191"/>
      <c r="D60" s="20">
        <v>3500</v>
      </c>
      <c r="E60" s="15">
        <v>8000</v>
      </c>
      <c r="F60" s="15">
        <v>16000</v>
      </c>
      <c r="G60" s="15">
        <v>30000</v>
      </c>
      <c r="H60" s="15">
        <v>34000</v>
      </c>
      <c r="I60" s="16">
        <v>49000</v>
      </c>
    </row>
    <row r="61" spans="1:9" s="1" customFormat="1" x14ac:dyDescent="0.2">
      <c r="A61" s="189">
        <v>56</v>
      </c>
      <c r="B61" s="190"/>
      <c r="C61" s="191"/>
      <c r="D61" s="20">
        <v>3500</v>
      </c>
      <c r="E61" s="15">
        <v>8000</v>
      </c>
      <c r="F61" s="15">
        <v>16000</v>
      </c>
      <c r="G61" s="15">
        <v>30000</v>
      </c>
      <c r="H61" s="15">
        <v>34000</v>
      </c>
      <c r="I61" s="16">
        <v>49000</v>
      </c>
    </row>
    <row r="62" spans="1:9" s="1" customFormat="1" x14ac:dyDescent="0.2">
      <c r="A62" s="189">
        <v>57</v>
      </c>
      <c r="B62" s="190"/>
      <c r="C62" s="191"/>
      <c r="D62" s="20">
        <v>3500</v>
      </c>
      <c r="E62" s="15">
        <v>8000</v>
      </c>
      <c r="F62" s="15">
        <v>16000</v>
      </c>
      <c r="G62" s="15">
        <v>30000</v>
      </c>
      <c r="H62" s="15">
        <v>34000</v>
      </c>
      <c r="I62" s="16">
        <v>49000</v>
      </c>
    </row>
    <row r="63" spans="1:9" s="1" customFormat="1" x14ac:dyDescent="0.2">
      <c r="A63" s="189">
        <v>58</v>
      </c>
      <c r="B63" s="190"/>
      <c r="C63" s="191"/>
      <c r="D63" s="20">
        <v>3500</v>
      </c>
      <c r="E63" s="15">
        <v>8000</v>
      </c>
      <c r="F63" s="15">
        <v>16000</v>
      </c>
      <c r="G63" s="15">
        <v>30000</v>
      </c>
      <c r="H63" s="15">
        <v>34000</v>
      </c>
      <c r="I63" s="16">
        <v>49000</v>
      </c>
    </row>
    <row r="64" spans="1:9" s="1" customFormat="1" x14ac:dyDescent="0.2">
      <c r="A64" s="189">
        <v>59</v>
      </c>
      <c r="B64" s="190"/>
      <c r="C64" s="191"/>
      <c r="D64" s="20">
        <v>3500</v>
      </c>
      <c r="E64" s="15">
        <v>8000</v>
      </c>
      <c r="F64" s="15">
        <v>16000</v>
      </c>
      <c r="G64" s="15">
        <v>30000</v>
      </c>
      <c r="H64" s="15">
        <v>34000</v>
      </c>
      <c r="I64" s="16">
        <v>49000</v>
      </c>
    </row>
    <row r="65" spans="1:9" s="1" customFormat="1" x14ac:dyDescent="0.2">
      <c r="A65" s="189">
        <v>60</v>
      </c>
      <c r="B65" s="190"/>
      <c r="C65" s="191"/>
      <c r="D65" s="20">
        <v>3500</v>
      </c>
      <c r="E65" s="15">
        <v>8000</v>
      </c>
      <c r="F65" s="15">
        <v>16000</v>
      </c>
      <c r="G65" s="15">
        <v>30000</v>
      </c>
      <c r="H65" s="15">
        <v>34000</v>
      </c>
      <c r="I65" s="16">
        <v>49000</v>
      </c>
    </row>
    <row r="66" spans="1:9" s="1" customFormat="1" x14ac:dyDescent="0.2">
      <c r="A66" s="189">
        <v>61</v>
      </c>
      <c r="B66" s="190"/>
      <c r="C66" s="191"/>
      <c r="D66" s="20">
        <v>3500</v>
      </c>
      <c r="E66" s="15">
        <v>8000</v>
      </c>
      <c r="F66" s="15">
        <v>16000</v>
      </c>
      <c r="G66" s="15">
        <v>30000</v>
      </c>
      <c r="H66" s="15">
        <v>34000</v>
      </c>
      <c r="I66" s="16">
        <v>49000</v>
      </c>
    </row>
    <row r="67" spans="1:9" s="1" customFormat="1" x14ac:dyDescent="0.2">
      <c r="A67" s="189">
        <v>62</v>
      </c>
      <c r="B67" s="190"/>
      <c r="C67" s="191"/>
      <c r="D67" s="20">
        <v>3500</v>
      </c>
      <c r="E67" s="15">
        <v>8000</v>
      </c>
      <c r="F67" s="15">
        <v>16000</v>
      </c>
      <c r="G67" s="15">
        <v>30000</v>
      </c>
      <c r="H67" s="15">
        <v>34000</v>
      </c>
      <c r="I67" s="16">
        <v>49000</v>
      </c>
    </row>
    <row r="68" spans="1:9" s="1" customFormat="1" x14ac:dyDescent="0.2">
      <c r="A68" s="189">
        <v>63</v>
      </c>
      <c r="B68" s="190"/>
      <c r="C68" s="191"/>
      <c r="D68" s="20">
        <v>3500</v>
      </c>
      <c r="E68" s="15">
        <v>8000</v>
      </c>
      <c r="F68" s="15">
        <v>16000</v>
      </c>
      <c r="G68" s="15">
        <v>30000</v>
      </c>
      <c r="H68" s="15">
        <v>34000</v>
      </c>
      <c r="I68" s="16">
        <v>49000</v>
      </c>
    </row>
    <row r="69" spans="1:9" s="1" customFormat="1" x14ac:dyDescent="0.2">
      <c r="A69" s="189">
        <v>64</v>
      </c>
      <c r="B69" s="190"/>
      <c r="C69" s="191"/>
      <c r="D69" s="20">
        <v>3500</v>
      </c>
      <c r="E69" s="15">
        <v>8000</v>
      </c>
      <c r="F69" s="15">
        <v>16000</v>
      </c>
      <c r="G69" s="15">
        <v>30000</v>
      </c>
      <c r="H69" s="15">
        <v>34000</v>
      </c>
      <c r="I69" s="16">
        <v>49000</v>
      </c>
    </row>
    <row r="70" spans="1:9" s="1" customFormat="1" x14ac:dyDescent="0.2">
      <c r="A70" s="189">
        <v>65</v>
      </c>
      <c r="B70" s="190"/>
      <c r="C70" s="191"/>
      <c r="D70" s="20">
        <v>3500</v>
      </c>
      <c r="E70" s="15">
        <v>8000</v>
      </c>
      <c r="F70" s="15">
        <v>16000</v>
      </c>
      <c r="G70" s="15">
        <v>30000</v>
      </c>
      <c r="H70" s="15">
        <v>34000</v>
      </c>
      <c r="I70" s="16">
        <v>49000</v>
      </c>
    </row>
    <row r="71" spans="1:9" s="1" customFormat="1" x14ac:dyDescent="0.2">
      <c r="A71" s="189">
        <v>66</v>
      </c>
      <c r="B71" s="190"/>
      <c r="C71" s="191"/>
      <c r="D71" s="20">
        <v>3500</v>
      </c>
      <c r="E71" s="15">
        <v>8000</v>
      </c>
      <c r="F71" s="15">
        <v>16000</v>
      </c>
      <c r="G71" s="15">
        <v>30000</v>
      </c>
      <c r="H71" s="15">
        <v>34000</v>
      </c>
      <c r="I71" s="16">
        <v>49000</v>
      </c>
    </row>
    <row r="72" spans="1:9" s="1" customFormat="1" x14ac:dyDescent="0.2">
      <c r="A72" s="189">
        <v>67</v>
      </c>
      <c r="B72" s="190"/>
      <c r="C72" s="191"/>
      <c r="D72" s="20">
        <v>3500</v>
      </c>
      <c r="E72" s="15">
        <v>8000</v>
      </c>
      <c r="F72" s="15">
        <v>16000</v>
      </c>
      <c r="G72" s="15">
        <v>30000</v>
      </c>
      <c r="H72" s="15">
        <v>34000</v>
      </c>
      <c r="I72" s="16">
        <v>49000</v>
      </c>
    </row>
    <row r="73" spans="1:9" s="1" customFormat="1" x14ac:dyDescent="0.2">
      <c r="A73" s="189">
        <v>68</v>
      </c>
      <c r="B73" s="190"/>
      <c r="C73" s="191"/>
      <c r="D73" s="20">
        <v>3500</v>
      </c>
      <c r="E73" s="15">
        <v>8000</v>
      </c>
      <c r="F73" s="15">
        <v>16000</v>
      </c>
      <c r="G73" s="15">
        <v>30000</v>
      </c>
      <c r="H73" s="15">
        <v>34000</v>
      </c>
      <c r="I73" s="16">
        <v>49000</v>
      </c>
    </row>
    <row r="74" spans="1:9" s="1" customFormat="1" x14ac:dyDescent="0.2">
      <c r="A74" s="189">
        <v>69</v>
      </c>
      <c r="B74" s="190"/>
      <c r="C74" s="191"/>
      <c r="D74" s="20">
        <v>3500</v>
      </c>
      <c r="E74" s="15">
        <v>8000</v>
      </c>
      <c r="F74" s="15">
        <v>16000</v>
      </c>
      <c r="G74" s="15">
        <v>30000</v>
      </c>
      <c r="H74" s="15">
        <v>34000</v>
      </c>
      <c r="I74" s="16">
        <v>49000</v>
      </c>
    </row>
    <row r="75" spans="1:9" s="1" customFormat="1" x14ac:dyDescent="0.2">
      <c r="A75" s="189">
        <v>70</v>
      </c>
      <c r="B75" s="190"/>
      <c r="C75" s="191"/>
      <c r="D75" s="20">
        <v>3500</v>
      </c>
      <c r="E75" s="15">
        <v>8000</v>
      </c>
      <c r="F75" s="15">
        <v>16000</v>
      </c>
      <c r="G75" s="15">
        <v>30000</v>
      </c>
      <c r="H75" s="15">
        <v>34000</v>
      </c>
      <c r="I75" s="16">
        <v>49000</v>
      </c>
    </row>
    <row r="76" spans="1:9" s="1" customFormat="1" x14ac:dyDescent="0.2">
      <c r="A76" s="189">
        <v>71</v>
      </c>
      <c r="B76" s="190"/>
      <c r="C76" s="191"/>
      <c r="D76" s="20">
        <v>3500</v>
      </c>
      <c r="E76" s="15">
        <v>8000</v>
      </c>
      <c r="F76" s="15">
        <v>16000</v>
      </c>
      <c r="G76" s="15">
        <v>30000</v>
      </c>
      <c r="H76" s="15">
        <v>34000</v>
      </c>
      <c r="I76" s="16">
        <v>49000</v>
      </c>
    </row>
    <row r="77" spans="1:9" s="1" customFormat="1" x14ac:dyDescent="0.2">
      <c r="A77" s="189">
        <v>72</v>
      </c>
      <c r="B77" s="190"/>
      <c r="C77" s="191"/>
      <c r="D77" s="20">
        <v>3500</v>
      </c>
      <c r="E77" s="15">
        <v>8000</v>
      </c>
      <c r="F77" s="15">
        <v>16000</v>
      </c>
      <c r="G77" s="15">
        <v>30000</v>
      </c>
      <c r="H77" s="15">
        <v>34000</v>
      </c>
      <c r="I77" s="16">
        <v>49000</v>
      </c>
    </row>
    <row r="78" spans="1:9" s="1" customFormat="1" x14ac:dyDescent="0.2">
      <c r="A78" s="189">
        <v>73</v>
      </c>
      <c r="B78" s="190"/>
      <c r="C78" s="191"/>
      <c r="D78" s="20">
        <v>3500</v>
      </c>
      <c r="E78" s="15">
        <v>8000</v>
      </c>
      <c r="F78" s="15">
        <v>16000</v>
      </c>
      <c r="G78" s="15">
        <v>30000</v>
      </c>
      <c r="H78" s="15">
        <v>34000</v>
      </c>
      <c r="I78" s="16">
        <v>49000</v>
      </c>
    </row>
    <row r="79" spans="1:9" s="1" customFormat="1" x14ac:dyDescent="0.2">
      <c r="A79" s="189">
        <v>74</v>
      </c>
      <c r="B79" s="190"/>
      <c r="C79" s="191"/>
      <c r="D79" s="20">
        <v>3500</v>
      </c>
      <c r="E79" s="15">
        <v>8000</v>
      </c>
      <c r="F79" s="15">
        <v>16000</v>
      </c>
      <c r="G79" s="15">
        <v>30000</v>
      </c>
      <c r="H79" s="15">
        <v>34000</v>
      </c>
      <c r="I79" s="16">
        <v>49000</v>
      </c>
    </row>
    <row r="80" spans="1:9" s="1" customFormat="1" x14ac:dyDescent="0.2">
      <c r="A80" s="189">
        <v>75</v>
      </c>
      <c r="B80" s="190"/>
      <c r="C80" s="191"/>
      <c r="D80" s="20">
        <v>3500</v>
      </c>
      <c r="E80" s="15">
        <v>8000</v>
      </c>
      <c r="F80" s="15">
        <v>16000</v>
      </c>
      <c r="G80" s="15">
        <v>30000</v>
      </c>
      <c r="H80" s="15">
        <v>34000</v>
      </c>
      <c r="I80" s="16">
        <v>49000</v>
      </c>
    </row>
    <row r="81" spans="1:9" s="1" customFormat="1" x14ac:dyDescent="0.2">
      <c r="A81" s="189">
        <v>76</v>
      </c>
      <c r="B81" s="190"/>
      <c r="C81" s="191"/>
      <c r="D81" s="20">
        <v>3500</v>
      </c>
      <c r="E81" s="15">
        <v>8000</v>
      </c>
      <c r="F81" s="15">
        <v>16000</v>
      </c>
      <c r="G81" s="15">
        <v>30000</v>
      </c>
      <c r="H81" s="15">
        <v>34000</v>
      </c>
      <c r="I81" s="16">
        <v>49000</v>
      </c>
    </row>
    <row r="82" spans="1:9" s="1" customFormat="1" x14ac:dyDescent="0.2">
      <c r="A82" s="189">
        <v>77</v>
      </c>
      <c r="B82" s="190"/>
      <c r="C82" s="191"/>
      <c r="D82" s="20">
        <v>3500</v>
      </c>
      <c r="E82" s="15">
        <v>8000</v>
      </c>
      <c r="F82" s="15">
        <v>16000</v>
      </c>
      <c r="G82" s="15">
        <v>30000</v>
      </c>
      <c r="H82" s="15">
        <v>34000</v>
      </c>
      <c r="I82" s="16">
        <v>49000</v>
      </c>
    </row>
    <row r="83" spans="1:9" s="1" customFormat="1" x14ac:dyDescent="0.2">
      <c r="A83" s="189">
        <v>78</v>
      </c>
      <c r="B83" s="190"/>
      <c r="C83" s="191"/>
      <c r="D83" s="20">
        <v>3500</v>
      </c>
      <c r="E83" s="15">
        <v>8000</v>
      </c>
      <c r="F83" s="15">
        <v>16000</v>
      </c>
      <c r="G83" s="15">
        <v>30000</v>
      </c>
      <c r="H83" s="15">
        <v>34000</v>
      </c>
      <c r="I83" s="16">
        <v>49000</v>
      </c>
    </row>
    <row r="84" spans="1:9" s="1" customFormat="1" x14ac:dyDescent="0.2">
      <c r="A84" s="189">
        <v>79</v>
      </c>
      <c r="B84" s="190"/>
      <c r="C84" s="191"/>
      <c r="D84" s="20">
        <v>3500</v>
      </c>
      <c r="E84" s="15">
        <v>8000</v>
      </c>
      <c r="F84" s="15">
        <v>16000</v>
      </c>
      <c r="G84" s="15">
        <v>30000</v>
      </c>
      <c r="H84" s="15">
        <v>34000</v>
      </c>
      <c r="I84" s="16">
        <v>49000</v>
      </c>
    </row>
    <row r="85" spans="1:9" s="1" customFormat="1" x14ac:dyDescent="0.2">
      <c r="A85" s="189">
        <v>80</v>
      </c>
      <c r="B85" s="190"/>
      <c r="C85" s="191"/>
      <c r="D85" s="20">
        <v>3500</v>
      </c>
      <c r="E85" s="15">
        <v>8000</v>
      </c>
      <c r="F85" s="15">
        <v>16000</v>
      </c>
      <c r="G85" s="15">
        <v>30000</v>
      </c>
      <c r="H85" s="15">
        <v>34000</v>
      </c>
      <c r="I85" s="16">
        <v>49000</v>
      </c>
    </row>
    <row r="86" spans="1:9" s="1" customFormat="1" x14ac:dyDescent="0.2">
      <c r="A86" s="189">
        <v>81</v>
      </c>
      <c r="B86" s="190"/>
      <c r="C86" s="191"/>
      <c r="D86" s="20">
        <v>3500</v>
      </c>
      <c r="E86" s="15">
        <v>8000</v>
      </c>
      <c r="F86" s="15">
        <v>16000</v>
      </c>
      <c r="G86" s="15">
        <v>30000</v>
      </c>
      <c r="H86" s="15">
        <v>34000</v>
      </c>
      <c r="I86" s="16">
        <v>49000</v>
      </c>
    </row>
    <row r="87" spans="1:9" s="1" customFormat="1" x14ac:dyDescent="0.2">
      <c r="A87" s="189">
        <v>82</v>
      </c>
      <c r="B87" s="190"/>
      <c r="C87" s="191"/>
      <c r="D87" s="20">
        <v>3500</v>
      </c>
      <c r="E87" s="15">
        <v>8000</v>
      </c>
      <c r="F87" s="15">
        <v>16000</v>
      </c>
      <c r="G87" s="15">
        <v>30000</v>
      </c>
      <c r="H87" s="15">
        <v>34000</v>
      </c>
      <c r="I87" s="16">
        <v>49000</v>
      </c>
    </row>
    <row r="88" spans="1:9" s="1" customFormat="1" x14ac:dyDescent="0.2">
      <c r="A88" s="189">
        <v>83</v>
      </c>
      <c r="B88" s="190"/>
      <c r="C88" s="191"/>
      <c r="D88" s="20">
        <v>3500</v>
      </c>
      <c r="E88" s="15">
        <v>8000</v>
      </c>
      <c r="F88" s="15">
        <v>16000</v>
      </c>
      <c r="G88" s="15">
        <v>30000</v>
      </c>
      <c r="H88" s="15">
        <v>34000</v>
      </c>
      <c r="I88" s="16">
        <v>49000</v>
      </c>
    </row>
    <row r="89" spans="1:9" s="1" customFormat="1" x14ac:dyDescent="0.2">
      <c r="A89" s="189">
        <v>84</v>
      </c>
      <c r="B89" s="190"/>
      <c r="C89" s="191"/>
      <c r="D89" s="20">
        <v>3500</v>
      </c>
      <c r="E89" s="15">
        <v>8000</v>
      </c>
      <c r="F89" s="15">
        <v>16000</v>
      </c>
      <c r="G89" s="15">
        <v>30000</v>
      </c>
      <c r="H89" s="15">
        <v>34000</v>
      </c>
      <c r="I89" s="16">
        <v>49000</v>
      </c>
    </row>
    <row r="90" spans="1:9" s="1" customFormat="1" x14ac:dyDescent="0.2">
      <c r="A90" s="189">
        <v>85</v>
      </c>
      <c r="B90" s="190"/>
      <c r="C90" s="191"/>
      <c r="D90" s="20">
        <v>3500</v>
      </c>
      <c r="E90" s="15">
        <v>8000</v>
      </c>
      <c r="F90" s="15">
        <v>16000</v>
      </c>
      <c r="G90" s="15">
        <v>30000</v>
      </c>
      <c r="H90" s="15">
        <v>34000</v>
      </c>
      <c r="I90" s="16">
        <v>49000</v>
      </c>
    </row>
    <row r="91" spans="1:9" s="1" customFormat="1" x14ac:dyDescent="0.2">
      <c r="A91" s="189">
        <v>86</v>
      </c>
      <c r="B91" s="190"/>
      <c r="C91" s="191"/>
      <c r="D91" s="20">
        <v>3500</v>
      </c>
      <c r="E91" s="15">
        <v>8000</v>
      </c>
      <c r="F91" s="15">
        <v>16000</v>
      </c>
      <c r="G91" s="15">
        <v>30000</v>
      </c>
      <c r="H91" s="15">
        <v>34000</v>
      </c>
      <c r="I91" s="16">
        <v>49000</v>
      </c>
    </row>
    <row r="92" spans="1:9" s="1" customFormat="1" x14ac:dyDescent="0.2">
      <c r="A92" s="189">
        <v>87</v>
      </c>
      <c r="B92" s="190"/>
      <c r="C92" s="191"/>
      <c r="D92" s="20">
        <v>3500</v>
      </c>
      <c r="E92" s="15">
        <v>8000</v>
      </c>
      <c r="F92" s="15">
        <v>16000</v>
      </c>
      <c r="G92" s="15">
        <v>30000</v>
      </c>
      <c r="H92" s="15">
        <v>34000</v>
      </c>
      <c r="I92" s="16">
        <v>49000</v>
      </c>
    </row>
    <row r="93" spans="1:9" s="1" customFormat="1" x14ac:dyDescent="0.2">
      <c r="A93" s="189">
        <v>88</v>
      </c>
      <c r="B93" s="190"/>
      <c r="C93" s="191"/>
      <c r="D93" s="20">
        <v>3500</v>
      </c>
      <c r="E93" s="15">
        <v>8000</v>
      </c>
      <c r="F93" s="15">
        <v>16000</v>
      </c>
      <c r="G93" s="15">
        <v>30000</v>
      </c>
      <c r="H93" s="15">
        <v>34000</v>
      </c>
      <c r="I93" s="16">
        <v>49000</v>
      </c>
    </row>
    <row r="94" spans="1:9" s="1" customFormat="1" x14ac:dyDescent="0.2">
      <c r="A94" s="189">
        <v>89</v>
      </c>
      <c r="B94" s="190"/>
      <c r="C94" s="191"/>
      <c r="D94" s="20">
        <v>3500</v>
      </c>
      <c r="E94" s="15">
        <v>8000</v>
      </c>
      <c r="F94" s="15">
        <v>16000</v>
      </c>
      <c r="G94" s="15">
        <v>30000</v>
      </c>
      <c r="H94" s="15">
        <v>34000</v>
      </c>
      <c r="I94" s="16">
        <v>49000</v>
      </c>
    </row>
    <row r="95" spans="1:9" s="1" customFormat="1" x14ac:dyDescent="0.2">
      <c r="A95" s="189">
        <v>90</v>
      </c>
      <c r="B95" s="190"/>
      <c r="C95" s="191"/>
      <c r="D95" s="20">
        <v>3500</v>
      </c>
      <c r="E95" s="15">
        <v>8000</v>
      </c>
      <c r="F95" s="15">
        <v>16000</v>
      </c>
      <c r="G95" s="15">
        <v>30000</v>
      </c>
      <c r="H95" s="15">
        <v>34000</v>
      </c>
      <c r="I95" s="16">
        <v>49000</v>
      </c>
    </row>
    <row r="96" spans="1:9" s="1" customFormat="1" x14ac:dyDescent="0.2">
      <c r="A96" s="189">
        <v>91</v>
      </c>
      <c r="B96" s="190"/>
      <c r="C96" s="191"/>
      <c r="D96" s="20">
        <v>3500</v>
      </c>
      <c r="E96" s="15">
        <v>8000</v>
      </c>
      <c r="F96" s="15">
        <v>16000</v>
      </c>
      <c r="G96" s="15">
        <v>30000</v>
      </c>
      <c r="H96" s="15">
        <v>34000</v>
      </c>
      <c r="I96" s="16">
        <v>49000</v>
      </c>
    </row>
    <row r="97" spans="1:9" s="1" customFormat="1" x14ac:dyDescent="0.2">
      <c r="A97" s="189">
        <v>92</v>
      </c>
      <c r="B97" s="190"/>
      <c r="C97" s="191"/>
      <c r="D97" s="20">
        <v>3500</v>
      </c>
      <c r="E97" s="15">
        <v>8000</v>
      </c>
      <c r="F97" s="15">
        <v>16000</v>
      </c>
      <c r="G97" s="15">
        <v>30000</v>
      </c>
      <c r="H97" s="15">
        <v>34000</v>
      </c>
      <c r="I97" s="16">
        <v>49000</v>
      </c>
    </row>
    <row r="98" spans="1:9" s="1" customFormat="1" x14ac:dyDescent="0.2">
      <c r="A98" s="189">
        <v>93</v>
      </c>
      <c r="B98" s="190"/>
      <c r="C98" s="191"/>
      <c r="D98" s="20">
        <v>3500</v>
      </c>
      <c r="E98" s="15">
        <v>8000</v>
      </c>
      <c r="F98" s="15">
        <v>16000</v>
      </c>
      <c r="G98" s="15">
        <v>30000</v>
      </c>
      <c r="H98" s="15">
        <v>34000</v>
      </c>
      <c r="I98" s="16">
        <v>49000</v>
      </c>
    </row>
    <row r="99" spans="1:9" s="1" customFormat="1" x14ac:dyDescent="0.2">
      <c r="A99" s="189">
        <v>94</v>
      </c>
      <c r="B99" s="190"/>
      <c r="C99" s="191"/>
      <c r="D99" s="20">
        <v>3500</v>
      </c>
      <c r="E99" s="15">
        <v>8000</v>
      </c>
      <c r="F99" s="15">
        <v>16000</v>
      </c>
      <c r="G99" s="15">
        <v>30000</v>
      </c>
      <c r="H99" s="15">
        <v>34000</v>
      </c>
      <c r="I99" s="16">
        <v>49000</v>
      </c>
    </row>
    <row r="100" spans="1:9" s="1" customFormat="1" x14ac:dyDescent="0.2">
      <c r="A100" s="189">
        <v>95</v>
      </c>
      <c r="B100" s="190"/>
      <c r="C100" s="191"/>
      <c r="D100" s="20">
        <v>3500</v>
      </c>
      <c r="E100" s="15">
        <v>8000</v>
      </c>
      <c r="F100" s="15">
        <v>16000</v>
      </c>
      <c r="G100" s="15">
        <v>30000</v>
      </c>
      <c r="H100" s="15">
        <v>34000</v>
      </c>
      <c r="I100" s="16">
        <v>49000</v>
      </c>
    </row>
    <row r="101" spans="1:9" s="1" customFormat="1" x14ac:dyDescent="0.2">
      <c r="A101" s="189">
        <v>96</v>
      </c>
      <c r="B101" s="190"/>
      <c r="C101" s="191"/>
      <c r="D101" s="20">
        <v>3500</v>
      </c>
      <c r="E101" s="15">
        <v>8000</v>
      </c>
      <c r="F101" s="15">
        <v>16000</v>
      </c>
      <c r="G101" s="15">
        <v>30000</v>
      </c>
      <c r="H101" s="15">
        <v>34000</v>
      </c>
      <c r="I101" s="16">
        <v>49000</v>
      </c>
    </row>
    <row r="102" spans="1:9" s="1" customFormat="1" x14ac:dyDescent="0.2">
      <c r="A102" s="189">
        <v>97</v>
      </c>
      <c r="B102" s="190"/>
      <c r="C102" s="191"/>
      <c r="D102" s="20">
        <v>3500</v>
      </c>
      <c r="E102" s="15">
        <v>8000</v>
      </c>
      <c r="F102" s="15">
        <v>16000</v>
      </c>
      <c r="G102" s="15">
        <v>30000</v>
      </c>
      <c r="H102" s="15">
        <v>34000</v>
      </c>
      <c r="I102" s="16">
        <v>49000</v>
      </c>
    </row>
    <row r="103" spans="1:9" s="1" customFormat="1" x14ac:dyDescent="0.2">
      <c r="A103" s="189">
        <v>98</v>
      </c>
      <c r="B103" s="190"/>
      <c r="C103" s="191"/>
      <c r="D103" s="20">
        <v>3500</v>
      </c>
      <c r="E103" s="15">
        <v>8000</v>
      </c>
      <c r="F103" s="15">
        <v>16000</v>
      </c>
      <c r="G103" s="15">
        <v>30000</v>
      </c>
      <c r="H103" s="15">
        <v>34000</v>
      </c>
      <c r="I103" s="16">
        <v>49000</v>
      </c>
    </row>
    <row r="104" spans="1:9" s="1" customFormat="1" x14ac:dyDescent="0.2">
      <c r="A104" s="189">
        <v>99</v>
      </c>
      <c r="B104" s="190"/>
      <c r="C104" s="191"/>
      <c r="D104" s="20">
        <v>3500</v>
      </c>
      <c r="E104" s="15">
        <v>8000</v>
      </c>
      <c r="F104" s="15">
        <v>16000</v>
      </c>
      <c r="G104" s="15">
        <v>30000</v>
      </c>
      <c r="H104" s="15">
        <v>34000</v>
      </c>
      <c r="I104" s="16">
        <v>49000</v>
      </c>
    </row>
    <row r="105" spans="1:9" s="1" customFormat="1" ht="13.5" thickBot="1" x14ac:dyDescent="0.25">
      <c r="A105" s="192">
        <v>100</v>
      </c>
      <c r="B105" s="193"/>
      <c r="C105" s="194"/>
      <c r="D105" s="24">
        <v>3500</v>
      </c>
      <c r="E105" s="25">
        <v>8000</v>
      </c>
      <c r="F105" s="25">
        <v>16000</v>
      </c>
      <c r="G105" s="25">
        <v>30000</v>
      </c>
      <c r="H105" s="25">
        <v>34000</v>
      </c>
      <c r="I105" s="26">
        <v>49000</v>
      </c>
    </row>
    <row r="106" spans="1:9" s="1" customFormat="1" ht="13.5" thickTop="1" x14ac:dyDescent="0.2"/>
    <row r="107" spans="1:9" s="1" customFormat="1" x14ac:dyDescent="0.2"/>
    <row r="108" spans="1:9" s="1" customFormat="1" x14ac:dyDescent="0.2"/>
    <row r="109" spans="1:9" s="1" customFormat="1" x14ac:dyDescent="0.2"/>
    <row r="110" spans="1:9" s="1" customFormat="1" x14ac:dyDescent="0.2"/>
    <row r="111" spans="1:9" s="1" customFormat="1" x14ac:dyDescent="0.2"/>
    <row r="112" spans="1:9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</sheetData>
  <mergeCells count="104">
    <mergeCell ref="A1:I1"/>
    <mergeCell ref="A3:C4"/>
    <mergeCell ref="D3:I3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104:C104"/>
    <mergeCell ref="A105:C105"/>
    <mergeCell ref="A98:C98"/>
    <mergeCell ref="A99:C99"/>
    <mergeCell ref="A100:C100"/>
    <mergeCell ref="A101:C101"/>
    <mergeCell ref="A102:C102"/>
    <mergeCell ref="A103:C103"/>
  </mergeCells>
  <phoneticPr fontId="2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opLeftCell="A76" workbookViewId="0">
      <selection activeCell="J15" sqref="J15"/>
    </sheetView>
  </sheetViews>
  <sheetFormatPr defaultRowHeight="12.75" x14ac:dyDescent="0.2"/>
  <cols>
    <col min="1" max="1" width="22.28515625" customWidth="1"/>
    <col min="3" max="3" width="11.42578125" customWidth="1"/>
    <col min="4" max="4" width="14.7109375" customWidth="1"/>
    <col min="5" max="10" width="11.28515625" customWidth="1"/>
  </cols>
  <sheetData>
    <row r="1" spans="1:10" s="1" customFormat="1" ht="56.25" customHeight="1" x14ac:dyDescent="0.2">
      <c r="A1" s="207" t="s">
        <v>68</v>
      </c>
      <c r="B1" s="196"/>
      <c r="C1" s="196"/>
      <c r="D1" s="196"/>
      <c r="E1" s="196"/>
      <c r="F1" s="196"/>
      <c r="G1" s="196"/>
      <c r="H1" s="6"/>
      <c r="I1" s="7"/>
      <c r="J1" s="7"/>
    </row>
    <row r="2" spans="1:10" s="1" customFormat="1" ht="13.5" thickBot="1" x14ac:dyDescent="0.25"/>
    <row r="3" spans="1:10" s="1" customFormat="1" ht="40.5" customHeight="1" thickTop="1" x14ac:dyDescent="0.2">
      <c r="A3" s="208" t="s">
        <v>16</v>
      </c>
      <c r="B3" s="199"/>
      <c r="C3" s="200"/>
      <c r="D3" s="210" t="s">
        <v>23</v>
      </c>
      <c r="E3" s="211"/>
      <c r="F3" s="211"/>
      <c r="G3" s="212"/>
    </row>
    <row r="4" spans="1:10" s="1" customFormat="1" ht="13.5" thickBot="1" x14ac:dyDescent="0.25">
      <c r="A4" s="209"/>
      <c r="B4" s="202"/>
      <c r="C4" s="203"/>
      <c r="D4" s="27">
        <v>1</v>
      </c>
      <c r="E4" s="28" t="s">
        <v>18</v>
      </c>
      <c r="F4" s="28" t="s">
        <v>19</v>
      </c>
      <c r="G4" s="10" t="s">
        <v>24</v>
      </c>
    </row>
    <row r="5" spans="1:10" s="1" customFormat="1" ht="13.5" thickTop="1" x14ac:dyDescent="0.2">
      <c r="A5" s="213">
        <v>0</v>
      </c>
      <c r="B5" s="214"/>
      <c r="C5" s="215"/>
      <c r="D5" s="11">
        <v>50</v>
      </c>
      <c r="E5" s="12">
        <v>100</v>
      </c>
      <c r="F5" s="12">
        <v>100</v>
      </c>
      <c r="G5" s="13">
        <v>400</v>
      </c>
    </row>
    <row r="6" spans="1:10" s="1" customFormat="1" x14ac:dyDescent="0.2">
      <c r="A6" s="189">
        <v>1</v>
      </c>
      <c r="B6" s="190"/>
      <c r="C6" s="191"/>
      <c r="D6" s="20">
        <v>950</v>
      </c>
      <c r="E6" s="15">
        <v>1500</v>
      </c>
      <c r="F6" s="15">
        <v>2000</v>
      </c>
      <c r="G6" s="16">
        <v>5000</v>
      </c>
    </row>
    <row r="7" spans="1:10" s="1" customFormat="1" x14ac:dyDescent="0.2">
      <c r="A7" s="189">
        <v>2</v>
      </c>
      <c r="B7" s="190"/>
      <c r="C7" s="191"/>
      <c r="D7" s="20">
        <v>950</v>
      </c>
      <c r="E7" s="15">
        <v>1500</v>
      </c>
      <c r="F7" s="15">
        <v>2000</v>
      </c>
      <c r="G7" s="16">
        <v>5000</v>
      </c>
    </row>
    <row r="8" spans="1:10" s="1" customFormat="1" x14ac:dyDescent="0.2">
      <c r="A8" s="189">
        <v>3</v>
      </c>
      <c r="B8" s="190"/>
      <c r="C8" s="191"/>
      <c r="D8" s="20">
        <v>950</v>
      </c>
      <c r="E8" s="15">
        <v>1500</v>
      </c>
      <c r="F8" s="15">
        <v>2000</v>
      </c>
      <c r="G8" s="16">
        <v>5000</v>
      </c>
    </row>
    <row r="9" spans="1:10" s="1" customFormat="1" x14ac:dyDescent="0.2">
      <c r="A9" s="189">
        <v>4</v>
      </c>
      <c r="B9" s="190"/>
      <c r="C9" s="191"/>
      <c r="D9" s="20">
        <v>950</v>
      </c>
      <c r="E9" s="15">
        <v>1500</v>
      </c>
      <c r="F9" s="15">
        <v>2000</v>
      </c>
      <c r="G9" s="16">
        <v>5000</v>
      </c>
    </row>
    <row r="10" spans="1:10" s="1" customFormat="1" x14ac:dyDescent="0.2">
      <c r="A10" s="189">
        <v>5</v>
      </c>
      <c r="B10" s="190"/>
      <c r="C10" s="191"/>
      <c r="D10" s="29">
        <v>1750</v>
      </c>
      <c r="E10" s="18">
        <v>2800</v>
      </c>
      <c r="F10" s="18">
        <v>4200</v>
      </c>
      <c r="G10" s="19">
        <v>8000</v>
      </c>
    </row>
    <row r="11" spans="1:10" s="1" customFormat="1" x14ac:dyDescent="0.2">
      <c r="A11" s="189">
        <v>6</v>
      </c>
      <c r="B11" s="190"/>
      <c r="C11" s="191"/>
      <c r="D11" s="29">
        <v>1750</v>
      </c>
      <c r="E11" s="18">
        <v>2800</v>
      </c>
      <c r="F11" s="18">
        <v>4200</v>
      </c>
      <c r="G11" s="19">
        <v>8000</v>
      </c>
    </row>
    <row r="12" spans="1:10" s="1" customFormat="1" x14ac:dyDescent="0.2">
      <c r="A12" s="189">
        <v>7</v>
      </c>
      <c r="B12" s="190"/>
      <c r="C12" s="191"/>
      <c r="D12" s="29">
        <v>1750</v>
      </c>
      <c r="E12" s="18">
        <v>2800</v>
      </c>
      <c r="F12" s="18">
        <v>4200</v>
      </c>
      <c r="G12" s="19">
        <v>8000</v>
      </c>
    </row>
    <row r="13" spans="1:10" s="1" customFormat="1" x14ac:dyDescent="0.2">
      <c r="A13" s="189">
        <v>8</v>
      </c>
      <c r="B13" s="190"/>
      <c r="C13" s="191"/>
      <c r="D13" s="20">
        <v>2300</v>
      </c>
      <c r="E13" s="15">
        <v>3800</v>
      </c>
      <c r="F13" s="15">
        <v>5800</v>
      </c>
      <c r="G13" s="16">
        <v>10000</v>
      </c>
    </row>
    <row r="14" spans="1:10" s="1" customFormat="1" x14ac:dyDescent="0.2">
      <c r="A14" s="189">
        <v>9</v>
      </c>
      <c r="B14" s="190"/>
      <c r="C14" s="191"/>
      <c r="D14" s="20">
        <v>2300</v>
      </c>
      <c r="E14" s="15">
        <v>3800</v>
      </c>
      <c r="F14" s="15">
        <v>5800</v>
      </c>
      <c r="G14" s="16">
        <v>10000</v>
      </c>
    </row>
    <row r="15" spans="1:10" s="1" customFormat="1" x14ac:dyDescent="0.2">
      <c r="A15" s="189">
        <v>10</v>
      </c>
      <c r="B15" s="190"/>
      <c r="C15" s="191"/>
      <c r="D15" s="20">
        <v>2300</v>
      </c>
      <c r="E15" s="15">
        <v>3800</v>
      </c>
      <c r="F15" s="15">
        <v>5800</v>
      </c>
      <c r="G15" s="16">
        <v>10000</v>
      </c>
    </row>
    <row r="16" spans="1:10" s="1" customFormat="1" x14ac:dyDescent="0.2">
      <c r="A16" s="189">
        <v>11</v>
      </c>
      <c r="B16" s="190"/>
      <c r="C16" s="191"/>
      <c r="D16" s="20">
        <v>2300</v>
      </c>
      <c r="E16" s="15">
        <v>3800</v>
      </c>
      <c r="F16" s="15">
        <v>5800</v>
      </c>
      <c r="G16" s="16">
        <v>10000</v>
      </c>
    </row>
    <row r="17" spans="1:7" s="1" customFormat="1" x14ac:dyDescent="0.2">
      <c r="A17" s="189">
        <v>12</v>
      </c>
      <c r="B17" s="190"/>
      <c r="C17" s="191"/>
      <c r="D17" s="20">
        <v>2300</v>
      </c>
      <c r="E17" s="15">
        <v>3800</v>
      </c>
      <c r="F17" s="15">
        <v>5800</v>
      </c>
      <c r="G17" s="16">
        <v>10000</v>
      </c>
    </row>
    <row r="18" spans="1:7" s="1" customFormat="1" x14ac:dyDescent="0.2">
      <c r="A18" s="189">
        <v>13</v>
      </c>
      <c r="B18" s="190"/>
      <c r="C18" s="191"/>
      <c r="D18" s="29">
        <v>3500</v>
      </c>
      <c r="E18" s="18">
        <v>7500</v>
      </c>
      <c r="F18" s="18">
        <v>15000</v>
      </c>
      <c r="G18" s="19">
        <v>29000</v>
      </c>
    </row>
    <row r="19" spans="1:7" s="1" customFormat="1" x14ac:dyDescent="0.2">
      <c r="A19" s="189">
        <v>14</v>
      </c>
      <c r="B19" s="190"/>
      <c r="C19" s="191"/>
      <c r="D19" s="29">
        <v>3500</v>
      </c>
      <c r="E19" s="18">
        <v>7500</v>
      </c>
      <c r="F19" s="18">
        <v>15000</v>
      </c>
      <c r="G19" s="19">
        <v>29000</v>
      </c>
    </row>
    <row r="20" spans="1:7" s="1" customFormat="1" x14ac:dyDescent="0.2">
      <c r="A20" s="189">
        <v>15</v>
      </c>
      <c r="B20" s="190"/>
      <c r="C20" s="191"/>
      <c r="D20" s="29">
        <v>3500</v>
      </c>
      <c r="E20" s="18">
        <v>7500</v>
      </c>
      <c r="F20" s="18">
        <v>15000</v>
      </c>
      <c r="G20" s="19">
        <v>29000</v>
      </c>
    </row>
    <row r="21" spans="1:7" s="1" customFormat="1" x14ac:dyDescent="0.2">
      <c r="A21" s="189">
        <v>16</v>
      </c>
      <c r="B21" s="190"/>
      <c r="C21" s="191"/>
      <c r="D21" s="20">
        <v>4500</v>
      </c>
      <c r="E21" s="15">
        <v>10000</v>
      </c>
      <c r="F21" s="15">
        <v>20000</v>
      </c>
      <c r="G21" s="16">
        <v>30000</v>
      </c>
    </row>
    <row r="22" spans="1:7" s="1" customFormat="1" x14ac:dyDescent="0.2">
      <c r="A22" s="189">
        <v>17</v>
      </c>
      <c r="B22" s="190"/>
      <c r="C22" s="191"/>
      <c r="D22" s="20">
        <v>4500</v>
      </c>
      <c r="E22" s="15">
        <v>10000</v>
      </c>
      <c r="F22" s="15">
        <v>20000</v>
      </c>
      <c r="G22" s="16">
        <v>30000</v>
      </c>
    </row>
    <row r="23" spans="1:7" s="1" customFormat="1" x14ac:dyDescent="0.2">
      <c r="A23" s="189">
        <v>18</v>
      </c>
      <c r="B23" s="190"/>
      <c r="C23" s="191"/>
      <c r="D23" s="20">
        <v>4500</v>
      </c>
      <c r="E23" s="15">
        <v>10000</v>
      </c>
      <c r="F23" s="15">
        <v>20000</v>
      </c>
      <c r="G23" s="16">
        <v>30000</v>
      </c>
    </row>
    <row r="24" spans="1:7" s="1" customFormat="1" x14ac:dyDescent="0.2">
      <c r="A24" s="189">
        <v>19</v>
      </c>
      <c r="B24" s="190"/>
      <c r="C24" s="191"/>
      <c r="D24" s="20">
        <v>4500</v>
      </c>
      <c r="E24" s="15">
        <v>10000</v>
      </c>
      <c r="F24" s="15">
        <v>20000</v>
      </c>
      <c r="G24" s="16">
        <v>30000</v>
      </c>
    </row>
    <row r="25" spans="1:7" s="1" customFormat="1" x14ac:dyDescent="0.2">
      <c r="A25" s="189">
        <v>20</v>
      </c>
      <c r="B25" s="190"/>
      <c r="C25" s="191"/>
      <c r="D25" s="20">
        <v>4500</v>
      </c>
      <c r="E25" s="15">
        <v>10000</v>
      </c>
      <c r="F25" s="15">
        <v>20000</v>
      </c>
      <c r="G25" s="16">
        <v>30000</v>
      </c>
    </row>
    <row r="26" spans="1:7" s="1" customFormat="1" x14ac:dyDescent="0.2">
      <c r="A26" s="189">
        <v>21</v>
      </c>
      <c r="B26" s="190"/>
      <c r="C26" s="191"/>
      <c r="D26" s="20">
        <v>4500</v>
      </c>
      <c r="E26" s="15">
        <v>10000</v>
      </c>
      <c r="F26" s="15">
        <v>20000</v>
      </c>
      <c r="G26" s="16">
        <v>30000</v>
      </c>
    </row>
    <row r="27" spans="1:7" s="1" customFormat="1" x14ac:dyDescent="0.2">
      <c r="A27" s="189">
        <v>22</v>
      </c>
      <c r="B27" s="190"/>
      <c r="C27" s="191"/>
      <c r="D27" s="20">
        <v>4500</v>
      </c>
      <c r="E27" s="15">
        <v>10000</v>
      </c>
      <c r="F27" s="15">
        <v>20000</v>
      </c>
      <c r="G27" s="16">
        <v>30000</v>
      </c>
    </row>
    <row r="28" spans="1:7" s="1" customFormat="1" x14ac:dyDescent="0.2">
      <c r="A28" s="189">
        <v>23</v>
      </c>
      <c r="B28" s="190"/>
      <c r="C28" s="191"/>
      <c r="D28" s="20">
        <v>4500</v>
      </c>
      <c r="E28" s="15">
        <v>10000</v>
      </c>
      <c r="F28" s="15">
        <v>20000</v>
      </c>
      <c r="G28" s="16">
        <v>30000</v>
      </c>
    </row>
    <row r="29" spans="1:7" s="1" customFormat="1" x14ac:dyDescent="0.2">
      <c r="A29" s="189">
        <v>24</v>
      </c>
      <c r="B29" s="190"/>
      <c r="C29" s="191"/>
      <c r="D29" s="20">
        <v>4500</v>
      </c>
      <c r="E29" s="15">
        <v>10000</v>
      </c>
      <c r="F29" s="15">
        <v>20000</v>
      </c>
      <c r="G29" s="16">
        <v>30000</v>
      </c>
    </row>
    <row r="30" spans="1:7" s="1" customFormat="1" x14ac:dyDescent="0.2">
      <c r="A30" s="189">
        <v>25</v>
      </c>
      <c r="B30" s="190"/>
      <c r="C30" s="191"/>
      <c r="D30" s="20">
        <v>4500</v>
      </c>
      <c r="E30" s="15">
        <v>10000</v>
      </c>
      <c r="F30" s="15">
        <v>20000</v>
      </c>
      <c r="G30" s="16">
        <v>30000</v>
      </c>
    </row>
    <row r="31" spans="1:7" s="1" customFormat="1" x14ac:dyDescent="0.2">
      <c r="A31" s="189">
        <v>26</v>
      </c>
      <c r="B31" s="190"/>
      <c r="C31" s="191"/>
      <c r="D31" s="20">
        <v>4500</v>
      </c>
      <c r="E31" s="15">
        <v>10000</v>
      </c>
      <c r="F31" s="15">
        <v>20000</v>
      </c>
      <c r="G31" s="16">
        <v>30000</v>
      </c>
    </row>
    <row r="32" spans="1:7" s="1" customFormat="1" x14ac:dyDescent="0.2">
      <c r="A32" s="189">
        <v>27</v>
      </c>
      <c r="B32" s="190"/>
      <c r="C32" s="191"/>
      <c r="D32" s="20">
        <v>4500</v>
      </c>
      <c r="E32" s="15">
        <v>10000</v>
      </c>
      <c r="F32" s="15">
        <v>20000</v>
      </c>
      <c r="G32" s="16">
        <v>30000</v>
      </c>
    </row>
    <row r="33" spans="1:7" s="1" customFormat="1" x14ac:dyDescent="0.2">
      <c r="A33" s="189">
        <v>28</v>
      </c>
      <c r="B33" s="190"/>
      <c r="C33" s="191"/>
      <c r="D33" s="20">
        <v>4500</v>
      </c>
      <c r="E33" s="15">
        <v>10000</v>
      </c>
      <c r="F33" s="15">
        <v>20000</v>
      </c>
      <c r="G33" s="16">
        <v>30000</v>
      </c>
    </row>
    <row r="34" spans="1:7" s="1" customFormat="1" x14ac:dyDescent="0.2">
      <c r="A34" s="189">
        <v>29</v>
      </c>
      <c r="B34" s="190"/>
      <c r="C34" s="191"/>
      <c r="D34" s="20">
        <v>4500</v>
      </c>
      <c r="E34" s="15">
        <v>10000</v>
      </c>
      <c r="F34" s="15">
        <v>20000</v>
      </c>
      <c r="G34" s="16">
        <v>30000</v>
      </c>
    </row>
    <row r="35" spans="1:7" s="1" customFormat="1" x14ac:dyDescent="0.2">
      <c r="A35" s="189">
        <v>30</v>
      </c>
      <c r="B35" s="190"/>
      <c r="C35" s="191"/>
      <c r="D35" s="20">
        <v>4500</v>
      </c>
      <c r="E35" s="15">
        <v>10000</v>
      </c>
      <c r="F35" s="15">
        <v>20000</v>
      </c>
      <c r="G35" s="16">
        <v>30000</v>
      </c>
    </row>
    <row r="36" spans="1:7" s="1" customFormat="1" x14ac:dyDescent="0.2">
      <c r="A36" s="189">
        <v>31</v>
      </c>
      <c r="B36" s="190"/>
      <c r="C36" s="191"/>
      <c r="D36" s="20">
        <v>4500</v>
      </c>
      <c r="E36" s="15">
        <v>10000</v>
      </c>
      <c r="F36" s="15">
        <v>20000</v>
      </c>
      <c r="G36" s="16">
        <v>30000</v>
      </c>
    </row>
    <row r="37" spans="1:7" s="1" customFormat="1" x14ac:dyDescent="0.2">
      <c r="A37" s="189">
        <v>32</v>
      </c>
      <c r="B37" s="190"/>
      <c r="C37" s="191"/>
      <c r="D37" s="20">
        <v>4500</v>
      </c>
      <c r="E37" s="15">
        <v>10000</v>
      </c>
      <c r="F37" s="15">
        <v>20000</v>
      </c>
      <c r="G37" s="16">
        <v>30000</v>
      </c>
    </row>
    <row r="38" spans="1:7" s="1" customFormat="1" x14ac:dyDescent="0.2">
      <c r="A38" s="189">
        <v>33</v>
      </c>
      <c r="B38" s="190"/>
      <c r="C38" s="191"/>
      <c r="D38" s="20">
        <v>4500</v>
      </c>
      <c r="E38" s="15">
        <v>10000</v>
      </c>
      <c r="F38" s="15">
        <v>20000</v>
      </c>
      <c r="G38" s="16">
        <v>30000</v>
      </c>
    </row>
    <row r="39" spans="1:7" s="1" customFormat="1" x14ac:dyDescent="0.2">
      <c r="A39" s="189">
        <v>34</v>
      </c>
      <c r="B39" s="190"/>
      <c r="C39" s="191"/>
      <c r="D39" s="20">
        <v>4500</v>
      </c>
      <c r="E39" s="15">
        <v>10000</v>
      </c>
      <c r="F39" s="15">
        <v>20000</v>
      </c>
      <c r="G39" s="16">
        <v>30000</v>
      </c>
    </row>
    <row r="40" spans="1:7" s="1" customFormat="1" x14ac:dyDescent="0.2">
      <c r="A40" s="189">
        <v>35</v>
      </c>
      <c r="B40" s="190"/>
      <c r="C40" s="191"/>
      <c r="D40" s="20">
        <v>4500</v>
      </c>
      <c r="E40" s="15">
        <v>10000</v>
      </c>
      <c r="F40" s="15">
        <v>20000</v>
      </c>
      <c r="G40" s="16">
        <v>30000</v>
      </c>
    </row>
    <row r="41" spans="1:7" s="1" customFormat="1" x14ac:dyDescent="0.2">
      <c r="A41" s="189">
        <v>36</v>
      </c>
      <c r="B41" s="190"/>
      <c r="C41" s="191"/>
      <c r="D41" s="20">
        <v>4500</v>
      </c>
      <c r="E41" s="15">
        <v>10000</v>
      </c>
      <c r="F41" s="15">
        <v>20000</v>
      </c>
      <c r="G41" s="16">
        <v>30000</v>
      </c>
    </row>
    <row r="42" spans="1:7" s="1" customFormat="1" x14ac:dyDescent="0.2">
      <c r="A42" s="189">
        <v>37</v>
      </c>
      <c r="B42" s="190"/>
      <c r="C42" s="191"/>
      <c r="D42" s="20">
        <v>4500</v>
      </c>
      <c r="E42" s="15">
        <v>10000</v>
      </c>
      <c r="F42" s="15">
        <v>20000</v>
      </c>
      <c r="G42" s="16">
        <v>30000</v>
      </c>
    </row>
    <row r="43" spans="1:7" s="1" customFormat="1" x14ac:dyDescent="0.2">
      <c r="A43" s="189">
        <v>38</v>
      </c>
      <c r="B43" s="190"/>
      <c r="C43" s="191"/>
      <c r="D43" s="20">
        <v>4500</v>
      </c>
      <c r="E43" s="15">
        <v>10000</v>
      </c>
      <c r="F43" s="15">
        <v>20000</v>
      </c>
      <c r="G43" s="16">
        <v>30000</v>
      </c>
    </row>
    <row r="44" spans="1:7" s="1" customFormat="1" x14ac:dyDescent="0.2">
      <c r="A44" s="189">
        <v>39</v>
      </c>
      <c r="B44" s="190"/>
      <c r="C44" s="191"/>
      <c r="D44" s="20">
        <v>4500</v>
      </c>
      <c r="E44" s="15">
        <v>10000</v>
      </c>
      <c r="F44" s="15">
        <v>20000</v>
      </c>
      <c r="G44" s="16">
        <v>30000</v>
      </c>
    </row>
    <row r="45" spans="1:7" s="1" customFormat="1" x14ac:dyDescent="0.2">
      <c r="A45" s="189">
        <v>40</v>
      </c>
      <c r="B45" s="190"/>
      <c r="C45" s="191"/>
      <c r="D45" s="20">
        <v>4500</v>
      </c>
      <c r="E45" s="15">
        <v>10000</v>
      </c>
      <c r="F45" s="15">
        <v>20000</v>
      </c>
      <c r="G45" s="16">
        <v>30000</v>
      </c>
    </row>
    <row r="46" spans="1:7" s="1" customFormat="1" x14ac:dyDescent="0.2">
      <c r="A46" s="189">
        <v>41</v>
      </c>
      <c r="B46" s="190"/>
      <c r="C46" s="191"/>
      <c r="D46" s="20">
        <v>4500</v>
      </c>
      <c r="E46" s="15">
        <v>10000</v>
      </c>
      <c r="F46" s="15">
        <v>20000</v>
      </c>
      <c r="G46" s="16">
        <v>30000</v>
      </c>
    </row>
    <row r="47" spans="1:7" s="1" customFormat="1" x14ac:dyDescent="0.2">
      <c r="A47" s="189">
        <v>42</v>
      </c>
      <c r="B47" s="190"/>
      <c r="C47" s="191"/>
      <c r="D47" s="20">
        <v>4500</v>
      </c>
      <c r="E47" s="15">
        <v>10000</v>
      </c>
      <c r="F47" s="15">
        <v>20000</v>
      </c>
      <c r="G47" s="16">
        <v>30000</v>
      </c>
    </row>
    <row r="48" spans="1:7" s="1" customFormat="1" x14ac:dyDescent="0.2">
      <c r="A48" s="189">
        <v>43</v>
      </c>
      <c r="B48" s="190"/>
      <c r="C48" s="191"/>
      <c r="D48" s="20">
        <v>4500</v>
      </c>
      <c r="E48" s="15">
        <v>10000</v>
      </c>
      <c r="F48" s="15">
        <v>20000</v>
      </c>
      <c r="G48" s="16">
        <v>30000</v>
      </c>
    </row>
    <row r="49" spans="1:7" s="1" customFormat="1" x14ac:dyDescent="0.2">
      <c r="A49" s="189">
        <v>44</v>
      </c>
      <c r="B49" s="190"/>
      <c r="C49" s="191"/>
      <c r="D49" s="20">
        <v>4500</v>
      </c>
      <c r="E49" s="15">
        <v>10000</v>
      </c>
      <c r="F49" s="15">
        <v>20000</v>
      </c>
      <c r="G49" s="16">
        <v>30000</v>
      </c>
    </row>
    <row r="50" spans="1:7" s="1" customFormat="1" x14ac:dyDescent="0.2">
      <c r="A50" s="189">
        <v>45</v>
      </c>
      <c r="B50" s="190"/>
      <c r="C50" s="191"/>
      <c r="D50" s="20">
        <v>4500</v>
      </c>
      <c r="E50" s="15">
        <v>10000</v>
      </c>
      <c r="F50" s="15">
        <v>20000</v>
      </c>
      <c r="G50" s="16">
        <v>30000</v>
      </c>
    </row>
    <row r="51" spans="1:7" s="1" customFormat="1" x14ac:dyDescent="0.2">
      <c r="A51" s="189">
        <v>46</v>
      </c>
      <c r="B51" s="190"/>
      <c r="C51" s="191"/>
      <c r="D51" s="20">
        <v>4500</v>
      </c>
      <c r="E51" s="15">
        <v>10000</v>
      </c>
      <c r="F51" s="15">
        <v>20000</v>
      </c>
      <c r="G51" s="16">
        <v>30000</v>
      </c>
    </row>
    <row r="52" spans="1:7" s="1" customFormat="1" x14ac:dyDescent="0.2">
      <c r="A52" s="189">
        <v>47</v>
      </c>
      <c r="B52" s="190"/>
      <c r="C52" s="191"/>
      <c r="D52" s="20">
        <v>4500</v>
      </c>
      <c r="E52" s="15">
        <v>10000</v>
      </c>
      <c r="F52" s="15">
        <v>20000</v>
      </c>
      <c r="G52" s="16">
        <v>30000</v>
      </c>
    </row>
    <row r="53" spans="1:7" s="1" customFormat="1" x14ac:dyDescent="0.2">
      <c r="A53" s="189">
        <v>48</v>
      </c>
      <c r="B53" s="190"/>
      <c r="C53" s="191"/>
      <c r="D53" s="20">
        <v>4500</v>
      </c>
      <c r="E53" s="15">
        <v>10000</v>
      </c>
      <c r="F53" s="15">
        <v>20000</v>
      </c>
      <c r="G53" s="16">
        <v>30000</v>
      </c>
    </row>
    <row r="54" spans="1:7" s="1" customFormat="1" x14ac:dyDescent="0.2">
      <c r="A54" s="189">
        <v>49</v>
      </c>
      <c r="B54" s="190"/>
      <c r="C54" s="191"/>
      <c r="D54" s="20">
        <v>4500</v>
      </c>
      <c r="E54" s="15">
        <v>10000</v>
      </c>
      <c r="F54" s="15">
        <v>20000</v>
      </c>
      <c r="G54" s="16">
        <v>30000</v>
      </c>
    </row>
    <row r="55" spans="1:7" s="1" customFormat="1" x14ac:dyDescent="0.2">
      <c r="A55" s="189">
        <v>50</v>
      </c>
      <c r="B55" s="190"/>
      <c r="C55" s="191"/>
      <c r="D55" s="20">
        <v>4500</v>
      </c>
      <c r="E55" s="15">
        <v>10000</v>
      </c>
      <c r="F55" s="15">
        <v>20000</v>
      </c>
      <c r="G55" s="16">
        <v>30000</v>
      </c>
    </row>
    <row r="56" spans="1:7" s="1" customFormat="1" x14ac:dyDescent="0.2">
      <c r="A56" s="189">
        <v>51</v>
      </c>
      <c r="B56" s="190"/>
      <c r="C56" s="191"/>
      <c r="D56" s="20">
        <v>4500</v>
      </c>
      <c r="E56" s="15">
        <v>10000</v>
      </c>
      <c r="F56" s="15">
        <v>20000</v>
      </c>
      <c r="G56" s="16">
        <v>30000</v>
      </c>
    </row>
    <row r="57" spans="1:7" s="1" customFormat="1" x14ac:dyDescent="0.2">
      <c r="A57" s="189">
        <v>52</v>
      </c>
      <c r="B57" s="190"/>
      <c r="C57" s="191"/>
      <c r="D57" s="20">
        <v>4500</v>
      </c>
      <c r="E57" s="15">
        <v>10000</v>
      </c>
      <c r="F57" s="15">
        <v>20000</v>
      </c>
      <c r="G57" s="16">
        <v>30000</v>
      </c>
    </row>
    <row r="58" spans="1:7" s="1" customFormat="1" x14ac:dyDescent="0.2">
      <c r="A58" s="189">
        <v>53</v>
      </c>
      <c r="B58" s="190"/>
      <c r="C58" s="191"/>
      <c r="D58" s="20">
        <v>4500</v>
      </c>
      <c r="E58" s="15">
        <v>10000</v>
      </c>
      <c r="F58" s="15">
        <v>20000</v>
      </c>
      <c r="G58" s="16">
        <v>30000</v>
      </c>
    </row>
    <row r="59" spans="1:7" s="1" customFormat="1" x14ac:dyDescent="0.2">
      <c r="A59" s="189">
        <v>54</v>
      </c>
      <c r="B59" s="190"/>
      <c r="C59" s="191"/>
      <c r="D59" s="20">
        <v>4500</v>
      </c>
      <c r="E59" s="15">
        <v>10000</v>
      </c>
      <c r="F59" s="15">
        <v>20000</v>
      </c>
      <c r="G59" s="16">
        <v>30000</v>
      </c>
    </row>
    <row r="60" spans="1:7" s="1" customFormat="1" x14ac:dyDescent="0.2">
      <c r="A60" s="189">
        <v>55</v>
      </c>
      <c r="B60" s="190"/>
      <c r="C60" s="191"/>
      <c r="D60" s="20">
        <v>4500</v>
      </c>
      <c r="E60" s="15">
        <v>10000</v>
      </c>
      <c r="F60" s="15">
        <v>20000</v>
      </c>
      <c r="G60" s="16">
        <v>30000</v>
      </c>
    </row>
    <row r="61" spans="1:7" s="1" customFormat="1" x14ac:dyDescent="0.2">
      <c r="A61" s="189">
        <v>56</v>
      </c>
      <c r="B61" s="190"/>
      <c r="C61" s="191"/>
      <c r="D61" s="20">
        <v>4500</v>
      </c>
      <c r="E61" s="15">
        <v>10000</v>
      </c>
      <c r="F61" s="15">
        <v>20000</v>
      </c>
      <c r="G61" s="16">
        <v>30000</v>
      </c>
    </row>
    <row r="62" spans="1:7" s="1" customFormat="1" x14ac:dyDescent="0.2">
      <c r="A62" s="189">
        <v>57</v>
      </c>
      <c r="B62" s="190"/>
      <c r="C62" s="191"/>
      <c r="D62" s="20">
        <v>4500</v>
      </c>
      <c r="E62" s="15">
        <v>10000</v>
      </c>
      <c r="F62" s="15">
        <v>20000</v>
      </c>
      <c r="G62" s="16">
        <v>30000</v>
      </c>
    </row>
    <row r="63" spans="1:7" s="1" customFormat="1" x14ac:dyDescent="0.2">
      <c r="A63" s="189">
        <v>58</v>
      </c>
      <c r="B63" s="190"/>
      <c r="C63" s="191"/>
      <c r="D63" s="20">
        <v>4500</v>
      </c>
      <c r="E63" s="15">
        <v>10000</v>
      </c>
      <c r="F63" s="15">
        <v>20000</v>
      </c>
      <c r="G63" s="16">
        <v>30000</v>
      </c>
    </row>
    <row r="64" spans="1:7" s="1" customFormat="1" x14ac:dyDescent="0.2">
      <c r="A64" s="189">
        <v>59</v>
      </c>
      <c r="B64" s="190"/>
      <c r="C64" s="191"/>
      <c r="D64" s="20">
        <v>4500</v>
      </c>
      <c r="E64" s="15">
        <v>10000</v>
      </c>
      <c r="F64" s="15">
        <v>20000</v>
      </c>
      <c r="G64" s="16">
        <v>30000</v>
      </c>
    </row>
    <row r="65" spans="1:7" s="1" customFormat="1" x14ac:dyDescent="0.2">
      <c r="A65" s="189">
        <v>60</v>
      </c>
      <c r="B65" s="190"/>
      <c r="C65" s="191"/>
      <c r="D65" s="20">
        <v>4500</v>
      </c>
      <c r="E65" s="15">
        <v>10000</v>
      </c>
      <c r="F65" s="15">
        <v>20000</v>
      </c>
      <c r="G65" s="16">
        <v>30000</v>
      </c>
    </row>
    <row r="66" spans="1:7" s="1" customFormat="1" x14ac:dyDescent="0.2">
      <c r="A66" s="189">
        <v>61</v>
      </c>
      <c r="B66" s="190"/>
      <c r="C66" s="191"/>
      <c r="D66" s="20">
        <v>4500</v>
      </c>
      <c r="E66" s="15">
        <v>10000</v>
      </c>
      <c r="F66" s="15">
        <v>20000</v>
      </c>
      <c r="G66" s="16">
        <v>30000</v>
      </c>
    </row>
    <row r="67" spans="1:7" s="1" customFormat="1" x14ac:dyDescent="0.2">
      <c r="A67" s="189">
        <v>62</v>
      </c>
      <c r="B67" s="190"/>
      <c r="C67" s="191"/>
      <c r="D67" s="20">
        <v>4500</v>
      </c>
      <c r="E67" s="15">
        <v>10000</v>
      </c>
      <c r="F67" s="15">
        <v>20000</v>
      </c>
      <c r="G67" s="16">
        <v>30000</v>
      </c>
    </row>
    <row r="68" spans="1:7" s="1" customFormat="1" x14ac:dyDescent="0.2">
      <c r="A68" s="189">
        <v>63</v>
      </c>
      <c r="B68" s="190"/>
      <c r="C68" s="191"/>
      <c r="D68" s="20">
        <v>4500</v>
      </c>
      <c r="E68" s="15">
        <v>10000</v>
      </c>
      <c r="F68" s="15">
        <v>20000</v>
      </c>
      <c r="G68" s="16">
        <v>30000</v>
      </c>
    </row>
    <row r="69" spans="1:7" s="1" customFormat="1" x14ac:dyDescent="0.2">
      <c r="A69" s="189">
        <v>64</v>
      </c>
      <c r="B69" s="190"/>
      <c r="C69" s="191"/>
      <c r="D69" s="20">
        <v>4500</v>
      </c>
      <c r="E69" s="15">
        <v>10000</v>
      </c>
      <c r="F69" s="15">
        <v>20000</v>
      </c>
      <c r="G69" s="16">
        <v>30000</v>
      </c>
    </row>
    <row r="70" spans="1:7" s="1" customFormat="1" x14ac:dyDescent="0.2">
      <c r="A70" s="189">
        <v>65</v>
      </c>
      <c r="B70" s="190"/>
      <c r="C70" s="191"/>
      <c r="D70" s="20">
        <v>4500</v>
      </c>
      <c r="E70" s="15">
        <v>10000</v>
      </c>
      <c r="F70" s="15">
        <v>20000</v>
      </c>
      <c r="G70" s="16">
        <v>30000</v>
      </c>
    </row>
    <row r="71" spans="1:7" s="1" customFormat="1" x14ac:dyDescent="0.2">
      <c r="A71" s="189">
        <v>66</v>
      </c>
      <c r="B71" s="190"/>
      <c r="C71" s="191"/>
      <c r="D71" s="20">
        <v>4500</v>
      </c>
      <c r="E71" s="15">
        <v>10000</v>
      </c>
      <c r="F71" s="15">
        <v>20000</v>
      </c>
      <c r="G71" s="16">
        <v>30000</v>
      </c>
    </row>
    <row r="72" spans="1:7" s="1" customFormat="1" x14ac:dyDescent="0.2">
      <c r="A72" s="189">
        <v>67</v>
      </c>
      <c r="B72" s="190"/>
      <c r="C72" s="191"/>
      <c r="D72" s="20">
        <v>4500</v>
      </c>
      <c r="E72" s="15">
        <v>10000</v>
      </c>
      <c r="F72" s="15">
        <v>20000</v>
      </c>
      <c r="G72" s="16">
        <v>30000</v>
      </c>
    </row>
    <row r="73" spans="1:7" s="1" customFormat="1" x14ac:dyDescent="0.2">
      <c r="A73" s="189">
        <v>68</v>
      </c>
      <c r="B73" s="190"/>
      <c r="C73" s="191"/>
      <c r="D73" s="20">
        <v>4500</v>
      </c>
      <c r="E73" s="15">
        <v>10000</v>
      </c>
      <c r="F73" s="15">
        <v>20000</v>
      </c>
      <c r="G73" s="16">
        <v>30000</v>
      </c>
    </row>
    <row r="74" spans="1:7" s="1" customFormat="1" x14ac:dyDescent="0.2">
      <c r="A74" s="189">
        <v>69</v>
      </c>
      <c r="B74" s="190"/>
      <c r="C74" s="191"/>
      <c r="D74" s="20">
        <v>4500</v>
      </c>
      <c r="E74" s="15">
        <v>10000</v>
      </c>
      <c r="F74" s="15">
        <v>20000</v>
      </c>
      <c r="G74" s="16">
        <v>30000</v>
      </c>
    </row>
    <row r="75" spans="1:7" s="1" customFormat="1" x14ac:dyDescent="0.2">
      <c r="A75" s="189">
        <v>70</v>
      </c>
      <c r="B75" s="190"/>
      <c r="C75" s="191"/>
      <c r="D75" s="20">
        <v>4500</v>
      </c>
      <c r="E75" s="15">
        <v>10000</v>
      </c>
      <c r="F75" s="15">
        <v>20000</v>
      </c>
      <c r="G75" s="16">
        <v>30000</v>
      </c>
    </row>
    <row r="76" spans="1:7" s="1" customFormat="1" x14ac:dyDescent="0.2">
      <c r="A76" s="189">
        <v>71</v>
      </c>
      <c r="B76" s="190"/>
      <c r="C76" s="191"/>
      <c r="D76" s="20">
        <v>4500</v>
      </c>
      <c r="E76" s="15">
        <v>10000</v>
      </c>
      <c r="F76" s="15">
        <v>20000</v>
      </c>
      <c r="G76" s="16">
        <v>30000</v>
      </c>
    </row>
    <row r="77" spans="1:7" s="1" customFormat="1" x14ac:dyDescent="0.2">
      <c r="A77" s="189">
        <v>72</v>
      </c>
      <c r="B77" s="190"/>
      <c r="C77" s="191"/>
      <c r="D77" s="20">
        <v>4500</v>
      </c>
      <c r="E77" s="15">
        <v>10000</v>
      </c>
      <c r="F77" s="15">
        <v>20000</v>
      </c>
      <c r="G77" s="16">
        <v>30000</v>
      </c>
    </row>
    <row r="78" spans="1:7" s="1" customFormat="1" x14ac:dyDescent="0.2">
      <c r="A78" s="189">
        <v>73</v>
      </c>
      <c r="B78" s="190"/>
      <c r="C78" s="191"/>
      <c r="D78" s="20">
        <v>4500</v>
      </c>
      <c r="E78" s="15">
        <v>10000</v>
      </c>
      <c r="F78" s="15">
        <v>20000</v>
      </c>
      <c r="G78" s="16">
        <v>30000</v>
      </c>
    </row>
    <row r="79" spans="1:7" s="1" customFormat="1" x14ac:dyDescent="0.2">
      <c r="A79" s="189">
        <v>74</v>
      </c>
      <c r="B79" s="190"/>
      <c r="C79" s="191"/>
      <c r="D79" s="20">
        <v>4500</v>
      </c>
      <c r="E79" s="15">
        <v>10000</v>
      </c>
      <c r="F79" s="15">
        <v>20000</v>
      </c>
      <c r="G79" s="16">
        <v>30000</v>
      </c>
    </row>
    <row r="80" spans="1:7" s="1" customFormat="1" x14ac:dyDescent="0.2">
      <c r="A80" s="189">
        <v>75</v>
      </c>
      <c r="B80" s="190"/>
      <c r="C80" s="191"/>
      <c r="D80" s="20">
        <v>4500</v>
      </c>
      <c r="E80" s="15">
        <v>10000</v>
      </c>
      <c r="F80" s="15">
        <v>20000</v>
      </c>
      <c r="G80" s="16">
        <v>30000</v>
      </c>
    </row>
    <row r="81" spans="1:7" s="1" customFormat="1" x14ac:dyDescent="0.2">
      <c r="A81" s="189">
        <v>76</v>
      </c>
      <c r="B81" s="190"/>
      <c r="C81" s="191"/>
      <c r="D81" s="20">
        <v>4500</v>
      </c>
      <c r="E81" s="15">
        <v>10000</v>
      </c>
      <c r="F81" s="15">
        <v>20000</v>
      </c>
      <c r="G81" s="16">
        <v>30000</v>
      </c>
    </row>
    <row r="82" spans="1:7" s="1" customFormat="1" x14ac:dyDescent="0.2">
      <c r="A82" s="189">
        <v>77</v>
      </c>
      <c r="B82" s="190"/>
      <c r="C82" s="191"/>
      <c r="D82" s="20">
        <v>4500</v>
      </c>
      <c r="E82" s="15">
        <v>10000</v>
      </c>
      <c r="F82" s="15">
        <v>20000</v>
      </c>
      <c r="G82" s="16">
        <v>30000</v>
      </c>
    </row>
    <row r="83" spans="1:7" s="1" customFormat="1" x14ac:dyDescent="0.2">
      <c r="A83" s="189">
        <v>78</v>
      </c>
      <c r="B83" s="190"/>
      <c r="C83" s="191"/>
      <c r="D83" s="20">
        <v>4500</v>
      </c>
      <c r="E83" s="15">
        <v>10000</v>
      </c>
      <c r="F83" s="15">
        <v>20000</v>
      </c>
      <c r="G83" s="16">
        <v>30000</v>
      </c>
    </row>
    <row r="84" spans="1:7" s="1" customFormat="1" x14ac:dyDescent="0.2">
      <c r="A84" s="189">
        <v>79</v>
      </c>
      <c r="B84" s="190"/>
      <c r="C84" s="191"/>
      <c r="D84" s="20">
        <v>4500</v>
      </c>
      <c r="E84" s="15">
        <v>10000</v>
      </c>
      <c r="F84" s="15">
        <v>20000</v>
      </c>
      <c r="G84" s="16">
        <v>30000</v>
      </c>
    </row>
    <row r="85" spans="1:7" s="1" customFormat="1" x14ac:dyDescent="0.2">
      <c r="A85" s="189">
        <v>80</v>
      </c>
      <c r="B85" s="190"/>
      <c r="C85" s="191"/>
      <c r="D85" s="20">
        <v>4500</v>
      </c>
      <c r="E85" s="15">
        <v>10000</v>
      </c>
      <c r="F85" s="15">
        <v>20000</v>
      </c>
      <c r="G85" s="16">
        <v>30000</v>
      </c>
    </row>
    <row r="86" spans="1:7" s="1" customFormat="1" x14ac:dyDescent="0.2">
      <c r="A86" s="189">
        <v>81</v>
      </c>
      <c r="B86" s="190"/>
      <c r="C86" s="191"/>
      <c r="D86" s="20">
        <v>4500</v>
      </c>
      <c r="E86" s="15">
        <v>10000</v>
      </c>
      <c r="F86" s="15">
        <v>20000</v>
      </c>
      <c r="G86" s="16">
        <v>30000</v>
      </c>
    </row>
    <row r="87" spans="1:7" s="1" customFormat="1" x14ac:dyDescent="0.2">
      <c r="A87" s="189">
        <v>82</v>
      </c>
      <c r="B87" s="190"/>
      <c r="C87" s="191"/>
      <c r="D87" s="20">
        <v>4500</v>
      </c>
      <c r="E87" s="15">
        <v>10000</v>
      </c>
      <c r="F87" s="15">
        <v>20000</v>
      </c>
      <c r="G87" s="16">
        <v>30000</v>
      </c>
    </row>
    <row r="88" spans="1:7" s="1" customFormat="1" x14ac:dyDescent="0.2">
      <c r="A88" s="189">
        <v>83</v>
      </c>
      <c r="B88" s="190"/>
      <c r="C88" s="191"/>
      <c r="D88" s="20">
        <v>4500</v>
      </c>
      <c r="E88" s="15">
        <v>10000</v>
      </c>
      <c r="F88" s="15">
        <v>20000</v>
      </c>
      <c r="G88" s="16">
        <v>30000</v>
      </c>
    </row>
    <row r="89" spans="1:7" s="1" customFormat="1" x14ac:dyDescent="0.2">
      <c r="A89" s="189">
        <v>84</v>
      </c>
      <c r="B89" s="190"/>
      <c r="C89" s="191"/>
      <c r="D89" s="20">
        <v>4500</v>
      </c>
      <c r="E89" s="15">
        <v>10000</v>
      </c>
      <c r="F89" s="15">
        <v>20000</v>
      </c>
      <c r="G89" s="16">
        <v>30000</v>
      </c>
    </row>
    <row r="90" spans="1:7" s="1" customFormat="1" x14ac:dyDescent="0.2">
      <c r="A90" s="189">
        <v>85</v>
      </c>
      <c r="B90" s="190"/>
      <c r="C90" s="191"/>
      <c r="D90" s="20">
        <v>4500</v>
      </c>
      <c r="E90" s="15">
        <v>10000</v>
      </c>
      <c r="F90" s="15">
        <v>20000</v>
      </c>
      <c r="G90" s="16">
        <v>30000</v>
      </c>
    </row>
    <row r="91" spans="1:7" s="1" customFormat="1" x14ac:dyDescent="0.2">
      <c r="A91" s="189">
        <v>86</v>
      </c>
      <c r="B91" s="190"/>
      <c r="C91" s="191"/>
      <c r="D91" s="20">
        <v>4500</v>
      </c>
      <c r="E91" s="15">
        <v>10000</v>
      </c>
      <c r="F91" s="15">
        <v>20000</v>
      </c>
      <c r="G91" s="16">
        <v>30000</v>
      </c>
    </row>
    <row r="92" spans="1:7" s="1" customFormat="1" x14ac:dyDescent="0.2">
      <c r="A92" s="189">
        <v>87</v>
      </c>
      <c r="B92" s="190"/>
      <c r="C92" s="191"/>
      <c r="D92" s="20">
        <v>4500</v>
      </c>
      <c r="E92" s="15">
        <v>10000</v>
      </c>
      <c r="F92" s="15">
        <v>20000</v>
      </c>
      <c r="G92" s="16">
        <v>30000</v>
      </c>
    </row>
    <row r="93" spans="1:7" s="1" customFormat="1" x14ac:dyDescent="0.2">
      <c r="A93" s="189">
        <v>88</v>
      </c>
      <c r="B93" s="190"/>
      <c r="C93" s="191"/>
      <c r="D93" s="20">
        <v>4500</v>
      </c>
      <c r="E93" s="15">
        <v>10000</v>
      </c>
      <c r="F93" s="15">
        <v>20000</v>
      </c>
      <c r="G93" s="16">
        <v>30000</v>
      </c>
    </row>
    <row r="94" spans="1:7" s="1" customFormat="1" x14ac:dyDescent="0.2">
      <c r="A94" s="189">
        <v>89</v>
      </c>
      <c r="B94" s="190"/>
      <c r="C94" s="191"/>
      <c r="D94" s="20">
        <v>4500</v>
      </c>
      <c r="E94" s="15">
        <v>10000</v>
      </c>
      <c r="F94" s="15">
        <v>20000</v>
      </c>
      <c r="G94" s="16">
        <v>30000</v>
      </c>
    </row>
    <row r="95" spans="1:7" s="1" customFormat="1" x14ac:dyDescent="0.2">
      <c r="A95" s="189">
        <v>90</v>
      </c>
      <c r="B95" s="190"/>
      <c r="C95" s="191"/>
      <c r="D95" s="20">
        <v>4500</v>
      </c>
      <c r="E95" s="15">
        <v>10000</v>
      </c>
      <c r="F95" s="15">
        <v>20000</v>
      </c>
      <c r="G95" s="16">
        <v>30000</v>
      </c>
    </row>
    <row r="96" spans="1:7" s="1" customFormat="1" x14ac:dyDescent="0.2">
      <c r="A96" s="189">
        <v>91</v>
      </c>
      <c r="B96" s="190"/>
      <c r="C96" s="191"/>
      <c r="D96" s="20">
        <v>4500</v>
      </c>
      <c r="E96" s="15">
        <v>10000</v>
      </c>
      <c r="F96" s="15">
        <v>20000</v>
      </c>
      <c r="G96" s="16">
        <v>30000</v>
      </c>
    </row>
    <row r="97" spans="1:7" s="1" customFormat="1" x14ac:dyDescent="0.2">
      <c r="A97" s="189">
        <v>92</v>
      </c>
      <c r="B97" s="190"/>
      <c r="C97" s="191"/>
      <c r="D97" s="20">
        <v>4500</v>
      </c>
      <c r="E97" s="15">
        <v>10000</v>
      </c>
      <c r="F97" s="15">
        <v>20000</v>
      </c>
      <c r="G97" s="16">
        <v>30000</v>
      </c>
    </row>
    <row r="98" spans="1:7" s="1" customFormat="1" x14ac:dyDescent="0.2">
      <c r="A98" s="189">
        <v>93</v>
      </c>
      <c r="B98" s="190"/>
      <c r="C98" s="191"/>
      <c r="D98" s="20">
        <v>4500</v>
      </c>
      <c r="E98" s="15">
        <v>10000</v>
      </c>
      <c r="F98" s="15">
        <v>20000</v>
      </c>
      <c r="G98" s="16">
        <v>30000</v>
      </c>
    </row>
    <row r="99" spans="1:7" s="1" customFormat="1" x14ac:dyDescent="0.2">
      <c r="A99" s="189">
        <v>94</v>
      </c>
      <c r="B99" s="190"/>
      <c r="C99" s="191"/>
      <c r="D99" s="20">
        <v>4500</v>
      </c>
      <c r="E99" s="15">
        <v>10000</v>
      </c>
      <c r="F99" s="15">
        <v>20000</v>
      </c>
      <c r="G99" s="16">
        <v>30000</v>
      </c>
    </row>
    <row r="100" spans="1:7" s="1" customFormat="1" x14ac:dyDescent="0.2">
      <c r="A100" s="189">
        <v>95</v>
      </c>
      <c r="B100" s="190"/>
      <c r="C100" s="191"/>
      <c r="D100" s="20">
        <v>4500</v>
      </c>
      <c r="E100" s="15">
        <v>10000</v>
      </c>
      <c r="F100" s="15">
        <v>20000</v>
      </c>
      <c r="G100" s="16">
        <v>30000</v>
      </c>
    </row>
    <row r="101" spans="1:7" s="1" customFormat="1" x14ac:dyDescent="0.2">
      <c r="A101" s="189">
        <v>96</v>
      </c>
      <c r="B101" s="190"/>
      <c r="C101" s="191"/>
      <c r="D101" s="20">
        <v>4500</v>
      </c>
      <c r="E101" s="15">
        <v>10000</v>
      </c>
      <c r="F101" s="15">
        <v>20000</v>
      </c>
      <c r="G101" s="16">
        <v>30000</v>
      </c>
    </row>
    <row r="102" spans="1:7" s="1" customFormat="1" x14ac:dyDescent="0.2">
      <c r="A102" s="189">
        <v>97</v>
      </c>
      <c r="B102" s="190"/>
      <c r="C102" s="191"/>
      <c r="D102" s="20">
        <v>4500</v>
      </c>
      <c r="E102" s="15">
        <v>10000</v>
      </c>
      <c r="F102" s="15">
        <v>20000</v>
      </c>
      <c r="G102" s="16">
        <v>30000</v>
      </c>
    </row>
    <row r="103" spans="1:7" s="1" customFormat="1" x14ac:dyDescent="0.2">
      <c r="A103" s="189">
        <v>98</v>
      </c>
      <c r="B103" s="190"/>
      <c r="C103" s="191"/>
      <c r="D103" s="20">
        <v>4500</v>
      </c>
      <c r="E103" s="15">
        <v>10000</v>
      </c>
      <c r="F103" s="15">
        <v>20000</v>
      </c>
      <c r="G103" s="16">
        <v>30000</v>
      </c>
    </row>
    <row r="104" spans="1:7" s="1" customFormat="1" x14ac:dyDescent="0.2">
      <c r="A104" s="189">
        <v>99</v>
      </c>
      <c r="B104" s="190"/>
      <c r="C104" s="191"/>
      <c r="D104" s="20">
        <v>4500</v>
      </c>
      <c r="E104" s="15">
        <v>10000</v>
      </c>
      <c r="F104" s="15">
        <v>20000</v>
      </c>
      <c r="G104" s="16">
        <v>30000</v>
      </c>
    </row>
    <row r="105" spans="1:7" s="1" customFormat="1" ht="13.5" thickBot="1" x14ac:dyDescent="0.25">
      <c r="A105" s="192">
        <v>100</v>
      </c>
      <c r="B105" s="193"/>
      <c r="C105" s="194"/>
      <c r="D105" s="30">
        <v>4500</v>
      </c>
      <c r="E105" s="31">
        <v>10000</v>
      </c>
      <c r="F105" s="31">
        <v>20000</v>
      </c>
      <c r="G105" s="32">
        <v>30000</v>
      </c>
    </row>
    <row r="106" spans="1:7" s="1" customFormat="1" ht="13.5" thickTop="1" x14ac:dyDescent="0.2">
      <c r="A106" s="33"/>
    </row>
    <row r="107" spans="1:7" s="1" customFormat="1" x14ac:dyDescent="0.2"/>
    <row r="108" spans="1:7" s="1" customFormat="1" x14ac:dyDescent="0.2"/>
    <row r="109" spans="1:7" s="1" customFormat="1" x14ac:dyDescent="0.2"/>
    <row r="110" spans="1:7" s="1" customFormat="1" x14ac:dyDescent="0.2"/>
    <row r="111" spans="1:7" s="1" customFormat="1" x14ac:dyDescent="0.2"/>
    <row r="112" spans="1:7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</sheetData>
  <mergeCells count="104">
    <mergeCell ref="A1:G1"/>
    <mergeCell ref="A3:C4"/>
    <mergeCell ref="D3:G3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104:C104"/>
    <mergeCell ref="A105:C105"/>
    <mergeCell ref="A98:C98"/>
    <mergeCell ref="A99:C99"/>
    <mergeCell ref="A100:C100"/>
    <mergeCell ref="A101:C101"/>
    <mergeCell ref="A102:C102"/>
    <mergeCell ref="A103:C103"/>
  </mergeCells>
  <phoneticPr fontId="2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G24" sqref="G24"/>
    </sheetView>
  </sheetViews>
  <sheetFormatPr defaultRowHeight="12.75" x14ac:dyDescent="0.2"/>
  <cols>
    <col min="2" max="2" width="13.28515625" customWidth="1"/>
    <col min="3" max="3" width="12" customWidth="1"/>
    <col min="4" max="9" width="10.28515625" customWidth="1"/>
  </cols>
  <sheetData>
    <row r="1" spans="1:9" s="1" customFormat="1" ht="28.5" customHeight="1" x14ac:dyDescent="0.2">
      <c r="A1" s="216" t="s">
        <v>45</v>
      </c>
      <c r="B1" s="216"/>
      <c r="C1" s="216"/>
      <c r="D1" s="216"/>
      <c r="E1" s="216"/>
      <c r="F1" s="216"/>
      <c r="G1" s="216"/>
      <c r="H1" s="216"/>
      <c r="I1" s="216"/>
    </row>
    <row r="2" spans="1:9" s="1" customFormat="1" x14ac:dyDescent="0.2"/>
    <row r="3" spans="1:9" s="1" customFormat="1" ht="26.25" customHeight="1" x14ac:dyDescent="0.2">
      <c r="A3" s="34" t="s">
        <v>25</v>
      </c>
      <c r="B3" s="217" t="s">
        <v>26</v>
      </c>
      <c r="C3" s="218"/>
      <c r="D3" s="34">
        <v>0</v>
      </c>
      <c r="E3" s="34" t="s">
        <v>27</v>
      </c>
      <c r="F3" s="34" t="s">
        <v>28</v>
      </c>
      <c r="G3" s="34" t="s">
        <v>29</v>
      </c>
      <c r="H3" s="34" t="s">
        <v>30</v>
      </c>
      <c r="I3" s="34" t="s">
        <v>31</v>
      </c>
    </row>
    <row r="4" spans="1:9" s="1" customFormat="1" x14ac:dyDescent="0.2">
      <c r="A4" s="35" t="s">
        <v>32</v>
      </c>
      <c r="B4" s="220" t="s">
        <v>33</v>
      </c>
      <c r="C4" s="221"/>
      <c r="D4" s="15">
        <v>0</v>
      </c>
      <c r="E4" s="15">
        <v>500</v>
      </c>
      <c r="F4" s="15">
        <v>1000</v>
      </c>
      <c r="G4" s="15">
        <v>2200</v>
      </c>
      <c r="H4" s="15">
        <v>3200</v>
      </c>
      <c r="I4" s="15">
        <v>5000</v>
      </c>
    </row>
    <row r="5" spans="1:9" s="1" customFormat="1" x14ac:dyDescent="0.2">
      <c r="A5" s="35" t="s">
        <v>34</v>
      </c>
      <c r="B5" s="220" t="s">
        <v>35</v>
      </c>
      <c r="C5" s="221"/>
      <c r="D5" s="15">
        <v>0</v>
      </c>
      <c r="E5" s="15">
        <v>250</v>
      </c>
      <c r="F5" s="15">
        <v>500</v>
      </c>
      <c r="G5" s="15">
        <v>1200</v>
      </c>
      <c r="H5" s="15">
        <v>1800</v>
      </c>
      <c r="I5" s="15">
        <v>3000</v>
      </c>
    </row>
    <row r="6" spans="1:9" s="1" customFormat="1" ht="6.95" customHeight="1" x14ac:dyDescent="0.2"/>
    <row r="7" spans="1:9" s="1" customFormat="1" x14ac:dyDescent="0.2">
      <c r="A7" s="219" t="s">
        <v>36</v>
      </c>
      <c r="B7" s="219"/>
      <c r="C7" s="219"/>
      <c r="D7" s="219"/>
      <c r="E7" s="219"/>
      <c r="F7" s="219"/>
      <c r="G7" s="219"/>
      <c r="H7" s="219"/>
      <c r="I7" s="219"/>
    </row>
    <row r="8" spans="1:9" s="1" customFormat="1" x14ac:dyDescent="0.2"/>
    <row r="9" spans="1:9" s="1" customFormat="1" x14ac:dyDescent="0.2"/>
    <row r="10" spans="1:9" s="1" customFormat="1" x14ac:dyDescent="0.2"/>
    <row r="11" spans="1:9" s="1" customFormat="1" x14ac:dyDescent="0.2"/>
    <row r="12" spans="1:9" s="1" customFormat="1" x14ac:dyDescent="0.2"/>
    <row r="13" spans="1:9" s="1" customFormat="1" x14ac:dyDescent="0.2"/>
    <row r="14" spans="1:9" s="1" customFormat="1" x14ac:dyDescent="0.2"/>
    <row r="15" spans="1:9" s="1" customFormat="1" x14ac:dyDescent="0.2"/>
    <row r="16" spans="1:9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</sheetData>
  <sheetProtection password="BA36" sheet="1" objects="1" scenarios="1"/>
  <mergeCells count="5">
    <mergeCell ref="A1:I1"/>
    <mergeCell ref="B3:C3"/>
    <mergeCell ref="A7:I7"/>
    <mergeCell ref="B4:C4"/>
    <mergeCell ref="B5:C5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38" sqref="C38"/>
    </sheetView>
  </sheetViews>
  <sheetFormatPr defaultRowHeight="12.75" x14ac:dyDescent="0.2"/>
  <cols>
    <col min="1" max="1" width="28.28515625" bestFit="1" customWidth="1"/>
    <col min="2" max="2" width="22.42578125" bestFit="1" customWidth="1"/>
    <col min="3" max="3" width="22" bestFit="1" customWidth="1"/>
    <col min="4" max="4" width="8.85546875" bestFit="1" customWidth="1"/>
    <col min="5" max="5" width="10.42578125" bestFit="1" customWidth="1"/>
  </cols>
  <sheetData>
    <row r="1" spans="1:5" s="1" customFormat="1" ht="14.25" x14ac:dyDescent="0.25">
      <c r="A1" s="36" t="s">
        <v>46</v>
      </c>
      <c r="B1" s="37">
        <f>IF('Dati Ditta'!J14="","",IF('Dati Ditta'!J14=0,0,'C aria'!D5))</f>
        <v>0</v>
      </c>
      <c r="C1" s="38"/>
      <c r="D1" s="38"/>
      <c r="E1" s="3"/>
    </row>
    <row r="2" spans="1:5" s="1" customFormat="1" ht="14.25" x14ac:dyDescent="0.25">
      <c r="A2" s="39" t="s">
        <v>47</v>
      </c>
      <c r="B2" s="37">
        <f>IF('Dati Ditta'!J16="","",IF('Dati Ditta'!J16=0,0,IF('Dati Ditta'!J16&gt;60,'C aria'!I6,IF('Dati Ditta'!J16&gt;20,'C aria'!H6,IF('Dati Ditta'!J16&gt;8,'C aria'!G6,IF('Dati Ditta'!J16&gt;3,'C aria'!F6,IF('Dati Ditta'!J16&gt;1,'C aria'!E6,'C aria'!D6)))))))</f>
        <v>0</v>
      </c>
      <c r="C2" s="38"/>
      <c r="D2" s="38"/>
      <c r="E2" s="3"/>
    </row>
    <row r="3" spans="1:5" s="1" customFormat="1" ht="14.25" x14ac:dyDescent="0.25">
      <c r="A3" s="39" t="s">
        <v>48</v>
      </c>
      <c r="B3" s="37">
        <f>IF('Dati Ditta'!J18="","",IF('Dati Ditta'!J18=0,0,IF('Dati Ditta'!J18&gt;60,'C aria'!I10,IF('Dati Ditta'!J18&gt;20,'C aria'!H10,IF('Dati Ditta'!J18&gt;8,'C aria'!G10,IF('Dati Ditta'!J18&gt;3,'C aria'!F10,IF('Dati Ditta'!J18&gt;1,'C aria'!E10,'C aria'!D10)))))))</f>
        <v>0</v>
      </c>
      <c r="C3" s="38"/>
      <c r="D3" s="38"/>
      <c r="E3" s="3"/>
    </row>
    <row r="4" spans="1:5" s="1" customFormat="1" ht="14.25" x14ac:dyDescent="0.25">
      <c r="A4" s="40" t="s">
        <v>49</v>
      </c>
      <c r="B4" s="37">
        <f>IF('Dati Ditta'!J20="","",IF('Dati Ditta'!J20=0,0,IF('Dati Ditta'!J20&gt;60,'C aria'!I16,IF('Dati Ditta'!J20&gt;20,'C aria'!H16,IF('Dati Ditta'!J20&gt;8,'C aria'!G16,IF('Dati Ditta'!J20&gt;3,'C aria'!F16,IF('Dati Ditta'!J20&gt;1,'C aria'!E16,'C aria'!D16)))))))</f>
        <v>0</v>
      </c>
      <c r="C4" s="38"/>
      <c r="D4" s="38"/>
      <c r="E4" s="3"/>
    </row>
    <row r="5" spans="1:5" s="1" customFormat="1" ht="14.25" x14ac:dyDescent="0.25">
      <c r="A5" s="40" t="s">
        <v>50</v>
      </c>
      <c r="B5" s="41">
        <f>IF('Dati Ditta'!J22="","",IF('Dati Ditta'!J22=0,0,IF('Dati Ditta'!J22&gt;60,'C aria'!I105,IF('Dati Ditta'!J22&gt;20,'C aria'!H105,IF('Dati Ditta'!J22&gt;8,'C aria'!G105,IF('Dati Ditta'!J22&gt;3,'C aria'!F105,IF('Dati Ditta'!J22&gt;1,'C aria'!E105,'C aria'!D105)))))))</f>
        <v>0</v>
      </c>
      <c r="C5" s="38"/>
      <c r="D5" s="38"/>
      <c r="E5" s="3"/>
    </row>
    <row r="6" spans="1:5" s="1" customFormat="1" ht="15" thickBot="1" x14ac:dyDescent="0.3">
      <c r="A6" s="42" t="s">
        <v>51</v>
      </c>
      <c r="B6" s="43">
        <f>IF(AND('Dati Ditta'!J14="",'Dati Ditta'!J16="",'Dati Ditta'!J18="",'Dati Ditta'!J20="",'Dati Ditta'!J22=""),"",IF(OR('Dati Ditta'!J14="",'Dati Ditta'!J16="",'Dati Ditta'!J18="",'Dati Ditta'!J20="",'Dati Ditta'!J22=""),"errata compilazione",SUM('Formule calcolo'!B1:B5)))</f>
        <v>0</v>
      </c>
      <c r="D6" s="4"/>
      <c r="E6" s="3"/>
    </row>
    <row r="7" spans="1:5" s="1" customFormat="1" ht="15" thickTop="1" x14ac:dyDescent="0.25">
      <c r="A7" s="36" t="s">
        <v>52</v>
      </c>
      <c r="B7" s="41">
        <f>IF('Dati Ditta'!J26="","",IF('Dati Ditta'!J26=0,0,IF('Dati Ditta'!J26&gt;8,'C H2O'!G5,IF('Dati Ditta'!J26&gt;3,'C H2O'!F5,IF('Dati Ditta'!J26&gt;1,'C H2O'!E5,'C H2O'!D5)))))</f>
        <v>0</v>
      </c>
      <c r="C7" s="44"/>
      <c r="D7" s="44"/>
    </row>
    <row r="8" spans="1:5" s="1" customFormat="1" ht="14.25" x14ac:dyDescent="0.25">
      <c r="A8" s="39" t="s">
        <v>53</v>
      </c>
      <c r="B8" s="45">
        <f>IF('Dati Ditta'!J28="","",IF('Dati Ditta'!J28=0,0,IF('Dati Ditta'!J28&gt;8,'C H2O'!G6,IF('Dati Ditta'!J28&gt;3,'C H2O'!F6,IF('Dati Ditta'!J28&gt;1,'C H2O'!E6,'C H2O'!D6)))))</f>
        <v>0</v>
      </c>
      <c r="C8" s="44"/>
      <c r="D8" s="44"/>
    </row>
    <row r="9" spans="1:5" s="1" customFormat="1" ht="14.25" x14ac:dyDescent="0.25">
      <c r="A9" s="39" t="s">
        <v>54</v>
      </c>
      <c r="B9" s="45">
        <f>IF('Dati Ditta'!J30="","",IF('Dati Ditta'!J30=0,0,IF('Dati Ditta'!J30&gt;8,'C H2O'!G10,IF('Dati Ditta'!J30&gt;3,'C H2O'!F10,IF('Dati Ditta'!J30&gt;1,'C H2O'!E10,'C H2O'!D10)))))</f>
        <v>0</v>
      </c>
      <c r="C9" s="44"/>
      <c r="D9" s="44"/>
    </row>
    <row r="10" spans="1:5" s="1" customFormat="1" ht="14.25" x14ac:dyDescent="0.25">
      <c r="A10" s="39" t="s">
        <v>55</v>
      </c>
      <c r="B10" s="45">
        <f>IF('Dati Ditta'!J32="","",IF('Dati Ditta'!J32=0,0,IF('Dati Ditta'!J32&gt;8,'C H2O'!G13,IF('Dati Ditta'!J32&gt;3,'C H2O'!F13,IF('Dati Ditta'!J32&gt;1,'C H2O'!E13,'C H2O'!D13)))))</f>
        <v>0</v>
      </c>
      <c r="C10" s="44"/>
      <c r="D10" s="44"/>
    </row>
    <row r="11" spans="1:5" s="1" customFormat="1" ht="14.25" x14ac:dyDescent="0.25">
      <c r="A11" s="39" t="s">
        <v>56</v>
      </c>
      <c r="B11" s="45">
        <f>IF('Dati Ditta'!J34="","",IF('Dati Ditta'!J34=0,0,IF('Dati Ditta'!J34&gt;8,'C H2O'!G18,IF('Dati Ditta'!J34&gt;3,'C H2O'!F18,IF('Dati Ditta'!J34&gt;1,'C H2O'!E18,'C H2O'!D18)))))</f>
        <v>0</v>
      </c>
      <c r="C11" s="44"/>
      <c r="D11" s="44"/>
    </row>
    <row r="12" spans="1:5" s="1" customFormat="1" ht="14.25" x14ac:dyDescent="0.25">
      <c r="A12" s="46" t="s">
        <v>57</v>
      </c>
      <c r="B12" s="47">
        <f>IF('Dati Ditta'!J36="","",IF('Dati Ditta'!J36=0,0,IF('Dati Ditta'!J36&gt;8,'C H2O'!G105,IF('Dati Ditta'!J36&gt;3,'C H2O'!F105,IF('Dati Ditta'!J36&gt;1,'C H2O'!E105,'C H2O'!D105)))))</f>
        <v>0</v>
      </c>
      <c r="C12" s="44"/>
      <c r="D12" s="44"/>
    </row>
    <row r="13" spans="1:5" s="1" customFormat="1" ht="15" thickBot="1" x14ac:dyDescent="0.3">
      <c r="A13" s="42" t="s">
        <v>58</v>
      </c>
      <c r="B13" s="43">
        <f>IF(AND('Dati Ditta'!J26="",'Dati Ditta'!J28="",'Dati Ditta'!J30="",'Dati Ditta'!J32="",'Dati Ditta'!J34="",'Dati Ditta'!J36=""),"",IF(OR('Dati Ditta'!J26="",'Dati Ditta'!J28="",'Dati Ditta'!J30="",'Dati Ditta'!J32="",'Dati Ditta'!J34="",'Dati Ditta'!J36=""),"errata compilazione",SUM('Formule calcolo'!B7:B12)))</f>
        <v>0</v>
      </c>
      <c r="D13" s="5"/>
    </row>
    <row r="14" spans="1:5" s="1" customFormat="1" ht="15" customHeight="1" thickTop="1" x14ac:dyDescent="0.25">
      <c r="A14" s="39" t="s">
        <v>59</v>
      </c>
      <c r="B14" s="45">
        <f>IF('Dati Ditta'!J43="","",IF('Dati Ditta'!J43=0,0,IF('Dati Ditta'!J43&gt;50,'C Rifiuti'!I4,IF('Dati Ditta'!J43&gt;20,'C Rifiuti'!H4,IF('Dati Ditta'!J43&gt;10,'C Rifiuti'!G4,IF('Dati Ditta'!J43&gt;1,'C Rifiuti'!F4,'C Rifiuti'!E4))))))</f>
        <v>0</v>
      </c>
    </row>
    <row r="15" spans="1:5" s="1" customFormat="1" ht="15" customHeight="1" x14ac:dyDescent="0.25">
      <c r="A15" s="40" t="s">
        <v>60</v>
      </c>
      <c r="B15" s="45">
        <f>IF('Dati Ditta'!J46="","",IF('Dati Ditta'!J46=0,0,IF('Dati Ditta'!J46&gt;50,'C Rifiuti'!I5,IF('Dati Ditta'!J46&gt;20,'C Rifiuti'!H5,IF('Dati Ditta'!J46&gt;10,'C Rifiuti'!G5,IF('Dati Ditta'!J46&gt;1,'C Rifiuti'!F5,'C Rifiuti'!E5))))))</f>
        <v>0</v>
      </c>
    </row>
    <row r="16" spans="1:5" s="1" customFormat="1" ht="15" customHeight="1" thickBot="1" x14ac:dyDescent="0.25">
      <c r="A16" s="42" t="s">
        <v>37</v>
      </c>
      <c r="B16" s="48">
        <f>IF(AND(B14="",B15=""),"",SUM(B14:B15))</f>
        <v>0</v>
      </c>
    </row>
    <row r="17" spans="1:2" s="1" customFormat="1" ht="15.75" thickTop="1" thickBot="1" x14ac:dyDescent="0.3">
      <c r="A17" s="49" t="s">
        <v>61</v>
      </c>
      <c r="B17" s="50">
        <f>IF('Dati Ditta'!J50="","",IF(OR('Dati Ditta'!J50="sì",'Dati Ditta'!J50="si"),1750,0))</f>
        <v>0</v>
      </c>
    </row>
    <row r="18" spans="1:2" s="1" customFormat="1" ht="15.75" thickTop="1" thickBot="1" x14ac:dyDescent="0.3">
      <c r="A18" s="49" t="s">
        <v>62</v>
      </c>
      <c r="B18" s="50">
        <f>IF('Dati Ditta'!J51="","",IF(OR('Dati Ditta'!J51="sì",'Dati Ditta'!J51="si"),3500,0))</f>
        <v>0</v>
      </c>
    </row>
    <row r="19" spans="1:2" s="1" customFormat="1" ht="15.75" thickTop="1" thickBot="1" x14ac:dyDescent="0.3">
      <c r="A19" s="49" t="s">
        <v>63</v>
      </c>
      <c r="B19" s="50">
        <f>IF('Dati Ditta'!J52="","",IF(OR('Dati Ditta'!J52="sì",'Dati Ditta'!J52="si"),2800,0))</f>
        <v>0</v>
      </c>
    </row>
    <row r="20" spans="1:2" s="1" customFormat="1" ht="15.75" thickTop="1" thickBot="1" x14ac:dyDescent="0.3">
      <c r="A20" s="49" t="s">
        <v>64</v>
      </c>
      <c r="B20" s="50">
        <f>IF('Dati Ditta'!J53="","",IF(OR('Dati Ditta'!J53="sì",'Dati Ditta'!J53="si"),700,0))</f>
        <v>0</v>
      </c>
    </row>
    <row r="21" spans="1:2" s="1" customFormat="1" ht="15.75" thickTop="1" thickBot="1" x14ac:dyDescent="0.3">
      <c r="A21" s="49" t="s">
        <v>65</v>
      </c>
      <c r="B21" s="50">
        <f>IF('Dati Ditta'!J54="","",IF(OR('Dati Ditta'!J54="sì",'Dati Ditta'!J54="si"),1400,0))</f>
        <v>0</v>
      </c>
    </row>
    <row r="22" spans="1:2" s="1" customFormat="1" ht="15.75" thickTop="1" thickBot="1" x14ac:dyDescent="0.3">
      <c r="A22" s="49" t="s">
        <v>66</v>
      </c>
      <c r="B22" s="50">
        <f>IF('Dati Ditta'!J55="","",IF(OR('Dati Ditta'!J55="sì",'Dati Ditta'!J55="si"),5600,0))</f>
        <v>0</v>
      </c>
    </row>
    <row r="23" spans="1:2" s="1" customFormat="1" ht="13.5" thickTop="1" x14ac:dyDescent="0.2"/>
    <row r="24" spans="1:2" s="1" customFormat="1" x14ac:dyDescent="0.2"/>
    <row r="25" spans="1:2" s="1" customFormat="1" x14ac:dyDescent="0.2"/>
    <row r="26" spans="1:2" s="1" customFormat="1" x14ac:dyDescent="0.2"/>
    <row r="27" spans="1:2" s="1" customFormat="1" x14ac:dyDescent="0.2"/>
  </sheetData>
  <phoneticPr fontId="2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t="s">
        <v>15</v>
      </c>
    </row>
    <row r="2" spans="1:1" x14ac:dyDescent="0.2">
      <c r="A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</vt:i4>
      </vt:variant>
    </vt:vector>
  </HeadingPairs>
  <TitlesOfParts>
    <vt:vector size="9" baseType="lpstr">
      <vt:lpstr>Dati Ditta</vt:lpstr>
      <vt:lpstr>Tariffa rilascio</vt:lpstr>
      <vt:lpstr>C aria</vt:lpstr>
      <vt:lpstr>C H2O</vt:lpstr>
      <vt:lpstr>C Rifiuti</vt:lpstr>
      <vt:lpstr>Formule calcolo</vt:lpstr>
      <vt:lpstr>menù a tendina</vt:lpstr>
      <vt:lpstr>'Dati Ditta'!Area_stampa</vt:lpstr>
      <vt:lpstr>'Tariffa rilascio'!Area_stampa</vt:lpstr>
    </vt:vector>
  </TitlesOfParts>
  <Company>RFI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Giuseppe CARUSO</cp:lastModifiedBy>
  <cp:lastPrinted>2017-02-24T09:52:54Z</cp:lastPrinted>
  <dcterms:created xsi:type="dcterms:W3CDTF">2013-05-17T06:41:51Z</dcterms:created>
  <dcterms:modified xsi:type="dcterms:W3CDTF">2020-12-17T12:42:43Z</dcterms:modified>
</cp:coreProperties>
</file>